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rndhu\Documents\Tish\"/>
    </mc:Choice>
  </mc:AlternateContent>
  <xr:revisionPtr revIDLastSave="0" documentId="13_ncr:1_{9AD808CD-07BA-44EE-AF52-30CFB69FE954}" xr6:coauthVersionLast="47" xr6:coauthVersionMax="47" xr10:uidLastSave="{00000000-0000-0000-0000-000000000000}"/>
  <bookViews>
    <workbookView xWindow="-108" yWindow="-108" windowWidth="23256" windowHeight="12576" xr2:uid="{439AD906-024F-4994-A152-8AA529CE60DF}"/>
  </bookViews>
  <sheets>
    <sheet name="Maitland BLK" sheetId="4" r:id="rId1"/>
    <sheet name="Tamworth " sheetId="15" r:id="rId2"/>
    <sheet name="Hunter Valley" sheetId="16" r:id="rId3"/>
    <sheet name="Tam Light Horse" sheetId="17" r:id="rId4"/>
    <sheet name="NE Victoria" sheetId="18" r:id="rId5"/>
    <sheet name="Maitland Nums" sheetId="19" r:id="rId6"/>
    <sheet name="Wyld Track" sheetId="20" r:id="rId7"/>
    <sheet name="Mid Coast" sheetId="22" r:id="rId8"/>
    <sheet name="Gunnedah" sheetId="23" r:id="rId9"/>
    <sheet name="Albury" sheetId="24" r:id="rId10"/>
    <sheet name="11 Light Horse" sheetId="25" r:id="rId11"/>
    <sheet name="Team Summary" sheetId="13" r:id="rId12"/>
    <sheet name="Individual" sheetId="12" r:id="rId13"/>
    <sheet name="Team Lances" sheetId="2" r:id="rId14"/>
    <sheet name="Team Swords " sheetId="6" r:id="rId15"/>
    <sheet name="Pair Lances" sheetId="8" r:id="rId16"/>
    <sheet name="Pair Swords" sheetId="7" r:id="rId17"/>
    <sheet name="Rings &amp; Pegs" sheetId="10" r:id="rId18"/>
    <sheet name="Lemons &amp; Pegs" sheetId="3" r:id="rId19"/>
    <sheet name="Skill at Arms" sheetId="11" r:id="rId20"/>
    <sheet name="Junior Presentation" sheetId="37" r:id="rId21"/>
    <sheet name="Muscle Creek JNR " sheetId="27" r:id="rId22"/>
    <sheet name="Maitland JNR" sheetId="28" r:id="rId23"/>
    <sheet name="Albury JNR" sheetId="29" r:id="rId24"/>
    <sheet name="Bronte" sheetId="30" r:id="rId25"/>
    <sheet name="Lexi" sheetId="31" r:id="rId26"/>
    <sheet name="Maddie" sheetId="32" r:id="rId27"/>
    <sheet name="Logan" sheetId="33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3" l="1"/>
  <c r="I23" i="13"/>
  <c r="H23" i="13"/>
  <c r="G23" i="13"/>
  <c r="F23" i="13"/>
  <c r="E23" i="13"/>
  <c r="J15" i="13"/>
  <c r="J16" i="13"/>
  <c r="J17" i="13"/>
  <c r="J18" i="13"/>
  <c r="J14" i="13"/>
  <c r="H18" i="13"/>
  <c r="G18" i="13"/>
  <c r="F18" i="13"/>
  <c r="E18" i="13"/>
  <c r="H17" i="13"/>
  <c r="G17" i="13"/>
  <c r="F17" i="13"/>
  <c r="E17" i="13"/>
  <c r="I16" i="13"/>
  <c r="I18" i="13"/>
  <c r="H16" i="13"/>
  <c r="G16" i="13"/>
  <c r="F16" i="13"/>
  <c r="E16" i="13"/>
  <c r="I15" i="13"/>
  <c r="H15" i="13"/>
  <c r="G15" i="13"/>
  <c r="F15" i="13"/>
  <c r="E15" i="13"/>
  <c r="I14" i="13"/>
  <c r="H14" i="13"/>
  <c r="G14" i="13"/>
  <c r="F14" i="13"/>
  <c r="E14" i="13"/>
  <c r="J5" i="13"/>
  <c r="J6" i="13"/>
  <c r="J7" i="13"/>
  <c r="J8" i="13"/>
  <c r="H8" i="13"/>
  <c r="G8" i="13"/>
  <c r="F8" i="13"/>
  <c r="E8" i="13"/>
  <c r="H7" i="13"/>
  <c r="G7" i="13"/>
  <c r="F7" i="13"/>
  <c r="E7" i="13"/>
  <c r="I6" i="13"/>
  <c r="H6" i="13"/>
  <c r="G6" i="13"/>
  <c r="F6" i="13"/>
  <c r="E6" i="13"/>
  <c r="I5" i="13"/>
  <c r="H5" i="13"/>
  <c r="G5" i="13"/>
  <c r="F5" i="13"/>
  <c r="E5" i="13"/>
  <c r="J4" i="13"/>
  <c r="I4" i="13"/>
  <c r="H4" i="13"/>
  <c r="G4" i="13"/>
  <c r="F4" i="13"/>
  <c r="E4" i="13"/>
  <c r="L20" i="23"/>
  <c r="L21" i="23"/>
  <c r="L14" i="23"/>
  <c r="A55" i="23"/>
  <c r="A54" i="23"/>
  <c r="A55" i="18"/>
  <c r="A55" i="16"/>
  <c r="A54" i="15"/>
  <c r="A55" i="19"/>
  <c r="A55" i="25"/>
  <c r="A55" i="22"/>
  <c r="I17" i="13" l="1"/>
  <c r="I8" i="13"/>
  <c r="I7" i="13"/>
  <c r="AA28" i="27"/>
  <c r="T63" i="23"/>
  <c r="T62" i="23"/>
  <c r="A135" i="2"/>
  <c r="B135" i="2"/>
  <c r="B124" i="2"/>
  <c r="A124" i="2"/>
  <c r="A21" i="23" l="1"/>
  <c r="A20" i="23"/>
  <c r="A14" i="23"/>
  <c r="A13" i="23"/>
  <c r="D21" i="24"/>
  <c r="A35" i="13"/>
  <c r="A34" i="13"/>
  <c r="A33" i="13"/>
  <c r="A40" i="17"/>
  <c r="G37" i="27"/>
  <c r="A37" i="17"/>
  <c r="D30" i="25"/>
  <c r="B210" i="2"/>
  <c r="A210" i="2"/>
  <c r="B200" i="2"/>
  <c r="A200" i="2"/>
  <c r="B190" i="2"/>
  <c r="A190" i="2"/>
  <c r="B180" i="2"/>
  <c r="A180" i="2"/>
  <c r="B170" i="2"/>
  <c r="A170" i="2"/>
  <c r="B160" i="2"/>
  <c r="A160" i="2"/>
  <c r="B151" i="2"/>
  <c r="A151" i="2"/>
  <c r="L11" i="32"/>
  <c r="P64" i="33"/>
  <c r="S64" i="33" s="1"/>
  <c r="O9" i="33" s="1"/>
  <c r="A64" i="33"/>
  <c r="P63" i="33"/>
  <c r="S63" i="33" s="1"/>
  <c r="O8" i="33" s="1"/>
  <c r="A63" i="33"/>
  <c r="P62" i="33"/>
  <c r="S62" i="33" s="1"/>
  <c r="O7" i="33" s="1"/>
  <c r="A62" i="33"/>
  <c r="P61" i="33"/>
  <c r="S61" i="33" s="1"/>
  <c r="O6" i="33" s="1"/>
  <c r="A61" i="33"/>
  <c r="J57" i="33"/>
  <c r="A57" i="33"/>
  <c r="J56" i="33"/>
  <c r="A56" i="33"/>
  <c r="J55" i="33"/>
  <c r="J54" i="33"/>
  <c r="N6" i="33" s="1"/>
  <c r="J50" i="33"/>
  <c r="M9" i="33" s="1"/>
  <c r="P9" i="33" s="1"/>
  <c r="A50" i="33"/>
  <c r="J49" i="33"/>
  <c r="M8" i="33" s="1"/>
  <c r="A49" i="33"/>
  <c r="J48" i="33"/>
  <c r="A48" i="33"/>
  <c r="J47" i="33"/>
  <c r="M6" i="33" s="1"/>
  <c r="A47" i="33"/>
  <c r="T41" i="33"/>
  <c r="S40" i="33"/>
  <c r="P40" i="33"/>
  <c r="M40" i="33"/>
  <c r="J40" i="33"/>
  <c r="G40" i="33"/>
  <c r="D40" i="33"/>
  <c r="A40" i="33"/>
  <c r="S39" i="33"/>
  <c r="P39" i="33"/>
  <c r="M39" i="33"/>
  <c r="J39" i="33"/>
  <c r="G39" i="33"/>
  <c r="D39" i="33"/>
  <c r="A39" i="33"/>
  <c r="S38" i="33"/>
  <c r="S42" i="33" s="1"/>
  <c r="P38" i="33"/>
  <c r="P42" i="33" s="1"/>
  <c r="M38" i="33"/>
  <c r="M42" i="33" s="1"/>
  <c r="J38" i="33"/>
  <c r="G38" i="33"/>
  <c r="D38" i="33"/>
  <c r="A38" i="33"/>
  <c r="S37" i="33"/>
  <c r="P37" i="33"/>
  <c r="M37" i="33"/>
  <c r="J37" i="33"/>
  <c r="G37" i="33"/>
  <c r="D37" i="33"/>
  <c r="T37" i="33" s="1"/>
  <c r="A37" i="33"/>
  <c r="Y33" i="33"/>
  <c r="Z32" i="33"/>
  <c r="Y31" i="33"/>
  <c r="V31" i="33"/>
  <c r="S31" i="33"/>
  <c r="P31" i="33"/>
  <c r="M31" i="33"/>
  <c r="J31" i="33"/>
  <c r="G31" i="33"/>
  <c r="D31" i="33"/>
  <c r="A31" i="33"/>
  <c r="Y30" i="33"/>
  <c r="V30" i="33"/>
  <c r="S30" i="33"/>
  <c r="P30" i="33"/>
  <c r="M30" i="33"/>
  <c r="J30" i="33"/>
  <c r="G30" i="33"/>
  <c r="D30" i="33"/>
  <c r="A30" i="33"/>
  <c r="Y29" i="33"/>
  <c r="V29" i="33"/>
  <c r="S29" i="33"/>
  <c r="P29" i="33"/>
  <c r="M29" i="33"/>
  <c r="J29" i="33"/>
  <c r="G29" i="33"/>
  <c r="D29" i="33"/>
  <c r="A29" i="33"/>
  <c r="Y28" i="33"/>
  <c r="V28" i="33"/>
  <c r="S28" i="33"/>
  <c r="P28" i="33"/>
  <c r="M28" i="33"/>
  <c r="J28" i="33"/>
  <c r="J33" i="33" s="1"/>
  <c r="G28" i="33"/>
  <c r="G33" i="33" s="1"/>
  <c r="D28" i="33"/>
  <c r="Z28" i="33" s="1"/>
  <c r="A28" i="33"/>
  <c r="S22" i="33"/>
  <c r="H22" i="33"/>
  <c r="R21" i="33"/>
  <c r="S21" i="33" s="1"/>
  <c r="D9" i="33" s="1"/>
  <c r="O21" i="33"/>
  <c r="L21" i="33"/>
  <c r="G21" i="33"/>
  <c r="D21" i="33"/>
  <c r="H21" i="33" s="1"/>
  <c r="C9" i="33" s="1"/>
  <c r="A21" i="33"/>
  <c r="R20" i="33"/>
  <c r="R23" i="33" s="1"/>
  <c r="O20" i="33"/>
  <c r="S20" i="33" s="1"/>
  <c r="L20" i="33"/>
  <c r="G20" i="33"/>
  <c r="D20" i="33"/>
  <c r="D23" i="33" s="1"/>
  <c r="A20" i="33"/>
  <c r="S15" i="33"/>
  <c r="H15" i="33"/>
  <c r="R14" i="33"/>
  <c r="O14" i="33"/>
  <c r="S14" i="33" s="1"/>
  <c r="D7" i="33" s="1"/>
  <c r="L14" i="33"/>
  <c r="G14" i="33"/>
  <c r="D14" i="33"/>
  <c r="H14" i="33" s="1"/>
  <c r="C7" i="33" s="1"/>
  <c r="A14" i="33"/>
  <c r="A55" i="33" s="1"/>
  <c r="R13" i="33"/>
  <c r="O13" i="33"/>
  <c r="S13" i="33" s="1"/>
  <c r="L13" i="33"/>
  <c r="G13" i="33"/>
  <c r="D13" i="33"/>
  <c r="A13" i="33"/>
  <c r="A54" i="33" s="1"/>
  <c r="N9" i="33"/>
  <c r="N8" i="33"/>
  <c r="N7" i="33"/>
  <c r="M7" i="33"/>
  <c r="P7" i="33" s="1"/>
  <c r="F5" i="33"/>
  <c r="P64" i="32"/>
  <c r="S64" i="32" s="1"/>
  <c r="O9" i="32" s="1"/>
  <c r="A64" i="32"/>
  <c r="P63" i="32"/>
  <c r="S63" i="32" s="1"/>
  <c r="O8" i="32" s="1"/>
  <c r="A63" i="32"/>
  <c r="P62" i="32"/>
  <c r="S62" i="32" s="1"/>
  <c r="O7" i="32" s="1"/>
  <c r="A62" i="32"/>
  <c r="P61" i="32"/>
  <c r="S61" i="32" s="1"/>
  <c r="O6" i="32" s="1"/>
  <c r="A61" i="32"/>
  <c r="J57" i="32"/>
  <c r="N9" i="32" s="1"/>
  <c r="A57" i="32"/>
  <c r="J56" i="32"/>
  <c r="N8" i="32" s="1"/>
  <c r="A56" i="32"/>
  <c r="J55" i="32"/>
  <c r="J54" i="32"/>
  <c r="N6" i="32" s="1"/>
  <c r="J50" i="32"/>
  <c r="M9" i="32" s="1"/>
  <c r="A50" i="32"/>
  <c r="J49" i="32"/>
  <c r="M8" i="32" s="1"/>
  <c r="A49" i="32"/>
  <c r="J48" i="32"/>
  <c r="M7" i="32" s="1"/>
  <c r="P7" i="32" s="1"/>
  <c r="A48" i="32"/>
  <c r="J47" i="32"/>
  <c r="M6" i="32" s="1"/>
  <c r="P6" i="32" s="1"/>
  <c r="A47" i="32"/>
  <c r="T41" i="32"/>
  <c r="S40" i="32"/>
  <c r="P40" i="32"/>
  <c r="M40" i="32"/>
  <c r="J40" i="32"/>
  <c r="G40" i="32"/>
  <c r="D40" i="32"/>
  <c r="T40" i="32" s="1"/>
  <c r="F9" i="32" s="1"/>
  <c r="A40" i="32"/>
  <c r="S39" i="32"/>
  <c r="P39" i="32"/>
  <c r="M39" i="32"/>
  <c r="J39" i="32"/>
  <c r="G39" i="32"/>
  <c r="D39" i="32"/>
  <c r="A39" i="32"/>
  <c r="S38" i="32"/>
  <c r="P38" i="32"/>
  <c r="M38" i="32"/>
  <c r="J38" i="32"/>
  <c r="G38" i="32"/>
  <c r="D38" i="32"/>
  <c r="T38" i="32" s="1"/>
  <c r="F7" i="32" s="1"/>
  <c r="A38" i="32"/>
  <c r="S37" i="32"/>
  <c r="P37" i="32"/>
  <c r="M37" i="32"/>
  <c r="J37" i="32"/>
  <c r="G37" i="32"/>
  <c r="D37" i="32"/>
  <c r="A37" i="32"/>
  <c r="Z32" i="32"/>
  <c r="Y31" i="32"/>
  <c r="V31" i="32"/>
  <c r="S31" i="32"/>
  <c r="P31" i="32"/>
  <c r="M31" i="32"/>
  <c r="J31" i="32"/>
  <c r="G31" i="32"/>
  <c r="D31" i="32"/>
  <c r="A31" i="32"/>
  <c r="Y30" i="32"/>
  <c r="V30" i="32"/>
  <c r="S30" i="32"/>
  <c r="P30" i="32"/>
  <c r="M30" i="32"/>
  <c r="J30" i="32"/>
  <c r="G30" i="32"/>
  <c r="D30" i="32"/>
  <c r="A30" i="32"/>
  <c r="Y29" i="32"/>
  <c r="V29" i="32"/>
  <c r="S29" i="32"/>
  <c r="P29" i="32"/>
  <c r="M29" i="32"/>
  <c r="J29" i="32"/>
  <c r="G29" i="32"/>
  <c r="D29" i="32"/>
  <c r="A29" i="32"/>
  <c r="Y28" i="32"/>
  <c r="Y33" i="32" s="1"/>
  <c r="V28" i="32"/>
  <c r="V33" i="32" s="1"/>
  <c r="S28" i="32"/>
  <c r="P28" i="32"/>
  <c r="M28" i="32"/>
  <c r="J28" i="32"/>
  <c r="G28" i="32"/>
  <c r="D28" i="32"/>
  <c r="A28" i="32"/>
  <c r="S22" i="32"/>
  <c r="H22" i="32"/>
  <c r="R21" i="32"/>
  <c r="O21" i="32"/>
  <c r="L21" i="32"/>
  <c r="G21" i="32"/>
  <c r="D21" i="32"/>
  <c r="A21" i="32"/>
  <c r="R20" i="32"/>
  <c r="O20" i="32"/>
  <c r="L20" i="32"/>
  <c r="G20" i="32"/>
  <c r="G23" i="32" s="1"/>
  <c r="D20" i="32"/>
  <c r="D23" i="32" s="1"/>
  <c r="A20" i="32"/>
  <c r="S15" i="32"/>
  <c r="H15" i="32"/>
  <c r="R14" i="32"/>
  <c r="O14" i="32"/>
  <c r="L14" i="32"/>
  <c r="G14" i="32"/>
  <c r="D14" i="32"/>
  <c r="H14" i="32" s="1"/>
  <c r="C7" i="32" s="1"/>
  <c r="A14" i="32"/>
  <c r="A55" i="32" s="1"/>
  <c r="R13" i="32"/>
  <c r="R16" i="32" s="1"/>
  <c r="O13" i="32"/>
  <c r="O16" i="32" s="1"/>
  <c r="T16" i="32" s="1"/>
  <c r="L13" i="32"/>
  <c r="G13" i="32"/>
  <c r="G16" i="32" s="1"/>
  <c r="D13" i="32"/>
  <c r="H13" i="32" s="1"/>
  <c r="A13" i="32"/>
  <c r="A54" i="32" s="1"/>
  <c r="N7" i="32"/>
  <c r="F5" i="32"/>
  <c r="P64" i="31"/>
  <c r="S64" i="31" s="1"/>
  <c r="O9" i="31" s="1"/>
  <c r="A64" i="31"/>
  <c r="P63" i="31"/>
  <c r="S63" i="31" s="1"/>
  <c r="O8" i="31" s="1"/>
  <c r="A63" i="31"/>
  <c r="P62" i="31"/>
  <c r="S62" i="31" s="1"/>
  <c r="O7" i="31" s="1"/>
  <c r="A62" i="31"/>
  <c r="P61" i="31"/>
  <c r="S61" i="31" s="1"/>
  <c r="O6" i="31" s="1"/>
  <c r="A61" i="31"/>
  <c r="J57" i="31"/>
  <c r="A57" i="31"/>
  <c r="J56" i="31"/>
  <c r="A56" i="31"/>
  <c r="J55" i="31"/>
  <c r="J54" i="31"/>
  <c r="N6" i="31" s="1"/>
  <c r="J50" i="31"/>
  <c r="M9" i="31" s="1"/>
  <c r="P9" i="31" s="1"/>
  <c r="A50" i="31"/>
  <c r="J49" i="31"/>
  <c r="M8" i="31" s="1"/>
  <c r="P8" i="31" s="1"/>
  <c r="A49" i="31"/>
  <c r="J48" i="31"/>
  <c r="A48" i="31"/>
  <c r="J47" i="31"/>
  <c r="M6" i="31" s="1"/>
  <c r="A47" i="31"/>
  <c r="T41" i="31"/>
  <c r="S40" i="31"/>
  <c r="P40" i="31"/>
  <c r="M40" i="31"/>
  <c r="J40" i="31"/>
  <c r="G40" i="31"/>
  <c r="D40" i="31"/>
  <c r="T40" i="31" s="1"/>
  <c r="F9" i="31" s="1"/>
  <c r="A40" i="31"/>
  <c r="S39" i="31"/>
  <c r="P39" i="31"/>
  <c r="M39" i="31"/>
  <c r="J39" i="31"/>
  <c r="G39" i="31"/>
  <c r="D39" i="31"/>
  <c r="A39" i="31"/>
  <c r="S38" i="31"/>
  <c r="S42" i="31" s="1"/>
  <c r="P38" i="31"/>
  <c r="P42" i="31" s="1"/>
  <c r="M38" i="31"/>
  <c r="M42" i="31" s="1"/>
  <c r="J38" i="31"/>
  <c r="G38" i="31"/>
  <c r="D38" i="31"/>
  <c r="A38" i="31"/>
  <c r="S37" i="31"/>
  <c r="P37" i="31"/>
  <c r="M37" i="31"/>
  <c r="J37" i="31"/>
  <c r="G37" i="31"/>
  <c r="D37" i="31"/>
  <c r="A37" i="31"/>
  <c r="Y33" i="31"/>
  <c r="Z32" i="31"/>
  <c r="Y31" i="31"/>
  <c r="V31" i="31"/>
  <c r="S31" i="31"/>
  <c r="P31" i="31"/>
  <c r="M31" i="31"/>
  <c r="J31" i="31"/>
  <c r="G31" i="31"/>
  <c r="D31" i="31"/>
  <c r="A31" i="31"/>
  <c r="Y30" i="31"/>
  <c r="V30" i="31"/>
  <c r="S30" i="31"/>
  <c r="P30" i="31"/>
  <c r="M30" i="31"/>
  <c r="J30" i="31"/>
  <c r="G30" i="31"/>
  <c r="D30" i="31"/>
  <c r="A30" i="31"/>
  <c r="Y29" i="31"/>
  <c r="V29" i="31"/>
  <c r="S29" i="31"/>
  <c r="P29" i="31"/>
  <c r="M29" i="31"/>
  <c r="J29" i="31"/>
  <c r="G29" i="31"/>
  <c r="D29" i="31"/>
  <c r="A29" i="31"/>
  <c r="Y28" i="31"/>
  <c r="V28" i="31"/>
  <c r="S28" i="31"/>
  <c r="P28" i="31"/>
  <c r="M28" i="31"/>
  <c r="J28" i="31"/>
  <c r="G28" i="31"/>
  <c r="G33" i="31" s="1"/>
  <c r="D28" i="31"/>
  <c r="Z28" i="31" s="1"/>
  <c r="A28" i="31"/>
  <c r="S22" i="31"/>
  <c r="H22" i="31"/>
  <c r="R21" i="31"/>
  <c r="O21" i="31"/>
  <c r="L21" i="31"/>
  <c r="G21" i="31"/>
  <c r="D21" i="31"/>
  <c r="H21" i="31" s="1"/>
  <c r="C9" i="31" s="1"/>
  <c r="A21" i="31"/>
  <c r="R20" i="31"/>
  <c r="R23" i="31" s="1"/>
  <c r="O20" i="31"/>
  <c r="O23" i="31" s="1"/>
  <c r="T23" i="31" s="1"/>
  <c r="L20" i="31"/>
  <c r="G20" i="31"/>
  <c r="D20" i="31"/>
  <c r="A20" i="31"/>
  <c r="S15" i="31"/>
  <c r="H15" i="31"/>
  <c r="R14" i="31"/>
  <c r="O14" i="31"/>
  <c r="S14" i="31" s="1"/>
  <c r="D7" i="31" s="1"/>
  <c r="L14" i="31"/>
  <c r="G14" i="31"/>
  <c r="D14" i="31"/>
  <c r="H14" i="31" s="1"/>
  <c r="A14" i="31"/>
  <c r="A55" i="31" s="1"/>
  <c r="R13" i="31"/>
  <c r="O13" i="31"/>
  <c r="L13" i="31"/>
  <c r="G13" i="31"/>
  <c r="D13" i="31"/>
  <c r="A13" i="31"/>
  <c r="A54" i="31" s="1"/>
  <c r="N9" i="31"/>
  <c r="N8" i="31"/>
  <c r="N7" i="31"/>
  <c r="M7" i="31"/>
  <c r="P5" i="31"/>
  <c r="F5" i="31"/>
  <c r="S64" i="30"/>
  <c r="P64" i="30"/>
  <c r="A64" i="30"/>
  <c r="P63" i="30"/>
  <c r="S63" i="30" s="1"/>
  <c r="O8" i="30" s="1"/>
  <c r="A63" i="30"/>
  <c r="P62" i="30"/>
  <c r="S62" i="30" s="1"/>
  <c r="O7" i="30" s="1"/>
  <c r="A62" i="30"/>
  <c r="P61" i="30"/>
  <c r="S61" i="30" s="1"/>
  <c r="O6" i="30" s="1"/>
  <c r="A61" i="30"/>
  <c r="J57" i="30"/>
  <c r="N9" i="30" s="1"/>
  <c r="A57" i="30"/>
  <c r="J56" i="30"/>
  <c r="A56" i="30"/>
  <c r="J55" i="30"/>
  <c r="J54" i="30"/>
  <c r="N6" i="30" s="1"/>
  <c r="A54" i="30"/>
  <c r="J50" i="30"/>
  <c r="M9" i="30" s="1"/>
  <c r="A50" i="30"/>
  <c r="J49" i="30"/>
  <c r="M8" i="30" s="1"/>
  <c r="P8" i="30" s="1"/>
  <c r="A49" i="30"/>
  <c r="J48" i="30"/>
  <c r="M7" i="30" s="1"/>
  <c r="P7" i="30" s="1"/>
  <c r="A48" i="30"/>
  <c r="J47" i="30"/>
  <c r="M6" i="30" s="1"/>
  <c r="A47" i="30"/>
  <c r="T41" i="30"/>
  <c r="S40" i="30"/>
  <c r="P40" i="30"/>
  <c r="M40" i="30"/>
  <c r="J40" i="30"/>
  <c r="G40" i="30"/>
  <c r="D40" i="30"/>
  <c r="T40" i="30" s="1"/>
  <c r="F9" i="30" s="1"/>
  <c r="A40" i="30"/>
  <c r="S39" i="30"/>
  <c r="P39" i="30"/>
  <c r="T39" i="30" s="1"/>
  <c r="F8" i="30" s="1"/>
  <c r="M39" i="30"/>
  <c r="J39" i="30"/>
  <c r="G39" i="30"/>
  <c r="D39" i="30"/>
  <c r="A39" i="30"/>
  <c r="S38" i="30"/>
  <c r="P38" i="30"/>
  <c r="M38" i="30"/>
  <c r="J38" i="30"/>
  <c r="G38" i="30"/>
  <c r="D38" i="30"/>
  <c r="T38" i="30" s="1"/>
  <c r="F7" i="30" s="1"/>
  <c r="A38" i="30"/>
  <c r="S37" i="30"/>
  <c r="P37" i="30"/>
  <c r="M37" i="30"/>
  <c r="J37" i="30"/>
  <c r="G37" i="30"/>
  <c r="D37" i="30"/>
  <c r="A37" i="30"/>
  <c r="Z32" i="30"/>
  <c r="Y31" i="30"/>
  <c r="V31" i="30"/>
  <c r="S31" i="30"/>
  <c r="Z31" i="30" s="1"/>
  <c r="E9" i="30" s="1"/>
  <c r="P31" i="30"/>
  <c r="M31" i="30"/>
  <c r="J31" i="30"/>
  <c r="G31" i="30"/>
  <c r="D31" i="30"/>
  <c r="A31" i="30"/>
  <c r="Y30" i="30"/>
  <c r="V30" i="30"/>
  <c r="S30" i="30"/>
  <c r="P30" i="30"/>
  <c r="M30" i="30"/>
  <c r="J30" i="30"/>
  <c r="G30" i="30"/>
  <c r="D30" i="30"/>
  <c r="A30" i="30"/>
  <c r="Y29" i="30"/>
  <c r="V29" i="30"/>
  <c r="S29" i="30"/>
  <c r="P29" i="30"/>
  <c r="M29" i="30"/>
  <c r="J29" i="30"/>
  <c r="G29" i="30"/>
  <c r="D29" i="30"/>
  <c r="A29" i="30"/>
  <c r="Y28" i="30"/>
  <c r="V28" i="30"/>
  <c r="S28" i="30"/>
  <c r="P28" i="30"/>
  <c r="M28" i="30"/>
  <c r="J28" i="30"/>
  <c r="G28" i="30"/>
  <c r="D28" i="30"/>
  <c r="A28" i="30"/>
  <c r="S22" i="30"/>
  <c r="H22" i="30"/>
  <c r="R21" i="30"/>
  <c r="S21" i="30" s="1"/>
  <c r="D9" i="30" s="1"/>
  <c r="O21" i="30"/>
  <c r="L21" i="30"/>
  <c r="G21" i="30"/>
  <c r="D21" i="30"/>
  <c r="H21" i="30" s="1"/>
  <c r="C9" i="30" s="1"/>
  <c r="A21" i="30"/>
  <c r="R20" i="30"/>
  <c r="R23" i="30" s="1"/>
  <c r="O20" i="30"/>
  <c r="O23" i="30" s="1"/>
  <c r="T23" i="30" s="1"/>
  <c r="L20" i="30"/>
  <c r="G20" i="30"/>
  <c r="G23" i="30" s="1"/>
  <c r="D20" i="30"/>
  <c r="D23" i="30" s="1"/>
  <c r="A20" i="30"/>
  <c r="S15" i="30"/>
  <c r="H15" i="30"/>
  <c r="R14" i="30"/>
  <c r="O14" i="30"/>
  <c r="L14" i="30"/>
  <c r="G14" i="30"/>
  <c r="D14" i="30"/>
  <c r="H14" i="30" s="1"/>
  <c r="C7" i="30" s="1"/>
  <c r="A14" i="30"/>
  <c r="A55" i="30" s="1"/>
  <c r="R13" i="30"/>
  <c r="R16" i="30" s="1"/>
  <c r="O13" i="30"/>
  <c r="O16" i="30" s="1"/>
  <c r="T16" i="30" s="1"/>
  <c r="L13" i="30"/>
  <c r="G13" i="30"/>
  <c r="G16" i="30" s="1"/>
  <c r="D13" i="30"/>
  <c r="A13" i="30"/>
  <c r="O9" i="30"/>
  <c r="N8" i="30"/>
  <c r="N7" i="30"/>
  <c r="F5" i="30"/>
  <c r="L11" i="29"/>
  <c r="P64" i="29"/>
  <c r="S64" i="29" s="1"/>
  <c r="O9" i="29" s="1"/>
  <c r="A64" i="29"/>
  <c r="P63" i="29"/>
  <c r="S63" i="29" s="1"/>
  <c r="O8" i="29" s="1"/>
  <c r="A63" i="29"/>
  <c r="P62" i="29"/>
  <c r="S62" i="29" s="1"/>
  <c r="O7" i="29" s="1"/>
  <c r="A62" i="29"/>
  <c r="P61" i="29"/>
  <c r="S61" i="29" s="1"/>
  <c r="O6" i="29" s="1"/>
  <c r="A61" i="29"/>
  <c r="J57" i="29"/>
  <c r="A57" i="29"/>
  <c r="J56" i="29"/>
  <c r="N8" i="29" s="1"/>
  <c r="A56" i="29"/>
  <c r="J55" i="29"/>
  <c r="N7" i="29" s="1"/>
  <c r="J54" i="29"/>
  <c r="N6" i="29" s="1"/>
  <c r="J50" i="29"/>
  <c r="A50" i="29"/>
  <c r="J49" i="29"/>
  <c r="M8" i="29" s="1"/>
  <c r="A49" i="29"/>
  <c r="J48" i="29"/>
  <c r="M7" i="29" s="1"/>
  <c r="A48" i="29"/>
  <c r="J47" i="29"/>
  <c r="M6" i="29" s="1"/>
  <c r="A47" i="29"/>
  <c r="T41" i="29"/>
  <c r="S40" i="29"/>
  <c r="P40" i="29"/>
  <c r="M40" i="29"/>
  <c r="J40" i="29"/>
  <c r="G40" i="29"/>
  <c r="D40" i="29"/>
  <c r="T40" i="29" s="1"/>
  <c r="F9" i="29" s="1"/>
  <c r="A40" i="29"/>
  <c r="S39" i="29"/>
  <c r="P39" i="29"/>
  <c r="M39" i="29"/>
  <c r="J39" i="29"/>
  <c r="J42" i="29" s="1"/>
  <c r="G39" i="29"/>
  <c r="G42" i="29" s="1"/>
  <c r="D39" i="29"/>
  <c r="A39" i="29"/>
  <c r="S38" i="29"/>
  <c r="P38" i="29"/>
  <c r="M38" i="29"/>
  <c r="J38" i="29"/>
  <c r="G38" i="29"/>
  <c r="D38" i="29"/>
  <c r="A38" i="29"/>
  <c r="S37" i="29"/>
  <c r="P37" i="29"/>
  <c r="M37" i="29"/>
  <c r="M42" i="29" s="1"/>
  <c r="J37" i="29"/>
  <c r="G37" i="29"/>
  <c r="D37" i="29"/>
  <c r="A37" i="29"/>
  <c r="Z32" i="29"/>
  <c r="Y31" i="29"/>
  <c r="V31" i="29"/>
  <c r="S31" i="29"/>
  <c r="P31" i="29"/>
  <c r="M31" i="29"/>
  <c r="J31" i="29"/>
  <c r="G31" i="29"/>
  <c r="D31" i="29"/>
  <c r="A31" i="29"/>
  <c r="Y30" i="29"/>
  <c r="V30" i="29"/>
  <c r="S30" i="29"/>
  <c r="P30" i="29"/>
  <c r="M30" i="29"/>
  <c r="J30" i="29"/>
  <c r="G30" i="29"/>
  <c r="D30" i="29"/>
  <c r="A30" i="29"/>
  <c r="Y29" i="29"/>
  <c r="V29" i="29"/>
  <c r="S29" i="29"/>
  <c r="P29" i="29"/>
  <c r="M29" i="29"/>
  <c r="J29" i="29"/>
  <c r="G29" i="29"/>
  <c r="D29" i="29"/>
  <c r="A29" i="29"/>
  <c r="Y28" i="29"/>
  <c r="V28" i="29"/>
  <c r="V33" i="29" s="1"/>
  <c r="S28" i="29"/>
  <c r="S33" i="29" s="1"/>
  <c r="P28" i="29"/>
  <c r="M28" i="29"/>
  <c r="J28" i="29"/>
  <c r="G28" i="29"/>
  <c r="D28" i="29"/>
  <c r="A28" i="29"/>
  <c r="S22" i="29"/>
  <c r="H22" i="29"/>
  <c r="R21" i="29"/>
  <c r="O21" i="29"/>
  <c r="L21" i="29"/>
  <c r="G21" i="29"/>
  <c r="D21" i="29"/>
  <c r="H21" i="29" s="1"/>
  <c r="C9" i="29" s="1"/>
  <c r="A21" i="29"/>
  <c r="R20" i="29"/>
  <c r="O20" i="29"/>
  <c r="S20" i="29" s="1"/>
  <c r="L20" i="29"/>
  <c r="G20" i="29"/>
  <c r="G23" i="29" s="1"/>
  <c r="D20" i="29"/>
  <c r="D23" i="29" s="1"/>
  <c r="A20" i="29"/>
  <c r="S15" i="29"/>
  <c r="H15" i="29"/>
  <c r="R14" i="29"/>
  <c r="O14" i="29"/>
  <c r="L14" i="29"/>
  <c r="G14" i="29"/>
  <c r="D14" i="29"/>
  <c r="A14" i="29"/>
  <c r="A55" i="29" s="1"/>
  <c r="R13" i="29"/>
  <c r="O13" i="29"/>
  <c r="O16" i="29" s="1"/>
  <c r="L13" i="29"/>
  <c r="G13" i="29"/>
  <c r="D13" i="29"/>
  <c r="A13" i="29"/>
  <c r="A54" i="29" s="1"/>
  <c r="N9" i="29"/>
  <c r="M9" i="29"/>
  <c r="F5" i="29"/>
  <c r="P64" i="28"/>
  <c r="S64" i="28" s="1"/>
  <c r="O9" i="28" s="1"/>
  <c r="A64" i="28"/>
  <c r="P63" i="28"/>
  <c r="S63" i="28" s="1"/>
  <c r="O8" i="28" s="1"/>
  <c r="A63" i="28"/>
  <c r="P62" i="28"/>
  <c r="S62" i="28" s="1"/>
  <c r="O7" i="28" s="1"/>
  <c r="A62" i="28"/>
  <c r="P61" i="28"/>
  <c r="S61" i="28" s="1"/>
  <c r="O6" i="28" s="1"/>
  <c r="A61" i="28"/>
  <c r="J57" i="28"/>
  <c r="A57" i="28"/>
  <c r="J56" i="28"/>
  <c r="A56" i="28"/>
  <c r="J55" i="28"/>
  <c r="J54" i="28"/>
  <c r="N6" i="28" s="1"/>
  <c r="J50" i="28"/>
  <c r="M9" i="28" s="1"/>
  <c r="P9" i="28" s="1"/>
  <c r="A50" i="28"/>
  <c r="J49" i="28"/>
  <c r="M8" i="28" s="1"/>
  <c r="P8" i="28" s="1"/>
  <c r="A49" i="28"/>
  <c r="J48" i="28"/>
  <c r="M7" i="28" s="1"/>
  <c r="P7" i="28" s="1"/>
  <c r="A48" i="28"/>
  <c r="J47" i="28"/>
  <c r="M6" i="28" s="1"/>
  <c r="A47" i="28"/>
  <c r="T41" i="28"/>
  <c r="S40" i="28"/>
  <c r="P40" i="28"/>
  <c r="M40" i="28"/>
  <c r="J40" i="28"/>
  <c r="G40" i="28"/>
  <c r="D40" i="28"/>
  <c r="T40" i="28" s="1"/>
  <c r="F9" i="28" s="1"/>
  <c r="A40" i="28"/>
  <c r="S39" i="28"/>
  <c r="P39" i="28"/>
  <c r="T39" i="28" s="1"/>
  <c r="F8" i="28" s="1"/>
  <c r="M39" i="28"/>
  <c r="J39" i="28"/>
  <c r="G39" i="28"/>
  <c r="D39" i="28"/>
  <c r="A39" i="28"/>
  <c r="S38" i="28"/>
  <c r="P38" i="28"/>
  <c r="M38" i="28"/>
  <c r="J38" i="28"/>
  <c r="G38" i="28"/>
  <c r="D38" i="28"/>
  <c r="A38" i="28"/>
  <c r="S37" i="28"/>
  <c r="P37" i="28"/>
  <c r="M37" i="28"/>
  <c r="J37" i="28"/>
  <c r="G37" i="28"/>
  <c r="D37" i="28"/>
  <c r="A37" i="28"/>
  <c r="Z32" i="28"/>
  <c r="Y31" i="28"/>
  <c r="V31" i="28"/>
  <c r="S31" i="28"/>
  <c r="Z31" i="28" s="1"/>
  <c r="E9" i="28" s="1"/>
  <c r="P31" i="28"/>
  <c r="M31" i="28"/>
  <c r="J31" i="28"/>
  <c r="G31" i="28"/>
  <c r="D31" i="28"/>
  <c r="A31" i="28"/>
  <c r="Y30" i="28"/>
  <c r="V30" i="28"/>
  <c r="S30" i="28"/>
  <c r="P30" i="28"/>
  <c r="M30" i="28"/>
  <c r="J30" i="28"/>
  <c r="G30" i="28"/>
  <c r="D30" i="28"/>
  <c r="A30" i="28"/>
  <c r="Y29" i="28"/>
  <c r="V29" i="28"/>
  <c r="S29" i="28"/>
  <c r="P29" i="28"/>
  <c r="M29" i="28"/>
  <c r="J29" i="28"/>
  <c r="G29" i="28"/>
  <c r="D29" i="28"/>
  <c r="A29" i="28"/>
  <c r="Y28" i="28"/>
  <c r="V28" i="28"/>
  <c r="S28" i="28"/>
  <c r="P28" i="28"/>
  <c r="M28" i="28"/>
  <c r="J28" i="28"/>
  <c r="G28" i="28"/>
  <c r="D28" i="28"/>
  <c r="A28" i="28"/>
  <c r="S22" i="28"/>
  <c r="H22" i="28"/>
  <c r="R21" i="28"/>
  <c r="O21" i="28"/>
  <c r="L21" i="28"/>
  <c r="G21" i="28"/>
  <c r="D21" i="28"/>
  <c r="H21" i="28" s="1"/>
  <c r="C9" i="28" s="1"/>
  <c r="A21" i="28"/>
  <c r="R20" i="28"/>
  <c r="R23" i="28" s="1"/>
  <c r="O20" i="28"/>
  <c r="S20" i="28" s="1"/>
  <c r="L20" i="28"/>
  <c r="G20" i="28"/>
  <c r="D20" i="28"/>
  <c r="D23" i="28" s="1"/>
  <c r="A20" i="28"/>
  <c r="S15" i="28"/>
  <c r="H15" i="28"/>
  <c r="R14" i="28"/>
  <c r="O14" i="28"/>
  <c r="S14" i="28" s="1"/>
  <c r="D7" i="28" s="1"/>
  <c r="L14" i="28"/>
  <c r="G14" i="28"/>
  <c r="D14" i="28"/>
  <c r="H14" i="28" s="1"/>
  <c r="C7" i="28" s="1"/>
  <c r="A14" i="28"/>
  <c r="A55" i="28" s="1"/>
  <c r="R13" i="28"/>
  <c r="R16" i="28" s="1"/>
  <c r="O13" i="28"/>
  <c r="L13" i="28"/>
  <c r="G13" i="28"/>
  <c r="D13" i="28"/>
  <c r="D16" i="28" s="1"/>
  <c r="A13" i="28"/>
  <c r="A54" i="28" s="1"/>
  <c r="N9" i="28"/>
  <c r="N8" i="28"/>
  <c r="N7" i="28"/>
  <c r="F5" i="28"/>
  <c r="P64" i="27"/>
  <c r="S64" i="27" s="1"/>
  <c r="O9" i="27" s="1"/>
  <c r="A64" i="27"/>
  <c r="P63" i="27"/>
  <c r="S63" i="27" s="1"/>
  <c r="O8" i="27" s="1"/>
  <c r="A63" i="27"/>
  <c r="P62" i="27"/>
  <c r="S62" i="27" s="1"/>
  <c r="O7" i="27" s="1"/>
  <c r="A62" i="27"/>
  <c r="P61" i="27"/>
  <c r="S61" i="27" s="1"/>
  <c r="O6" i="27" s="1"/>
  <c r="A61" i="27"/>
  <c r="J57" i="27"/>
  <c r="N9" i="27" s="1"/>
  <c r="A57" i="27"/>
  <c r="J56" i="27"/>
  <c r="A56" i="27"/>
  <c r="J55" i="27"/>
  <c r="J54" i="27"/>
  <c r="N6" i="27" s="1"/>
  <c r="J50" i="27"/>
  <c r="A50" i="27"/>
  <c r="J49" i="27"/>
  <c r="M8" i="27" s="1"/>
  <c r="A49" i="27"/>
  <c r="J48" i="27"/>
  <c r="M7" i="27" s="1"/>
  <c r="A48" i="27"/>
  <c r="J47" i="27"/>
  <c r="M6" i="27" s="1"/>
  <c r="A47" i="27"/>
  <c r="T41" i="27"/>
  <c r="S40" i="27"/>
  <c r="P40" i="27"/>
  <c r="M40" i="27"/>
  <c r="J40" i="27"/>
  <c r="G40" i="27"/>
  <c r="D40" i="27"/>
  <c r="T40" i="27" s="1"/>
  <c r="F9" i="27" s="1"/>
  <c r="A40" i="27"/>
  <c r="S39" i="27"/>
  <c r="P39" i="27"/>
  <c r="M39" i="27"/>
  <c r="T39" i="27" s="1"/>
  <c r="F8" i="27" s="1"/>
  <c r="J39" i="27"/>
  <c r="G39" i="27"/>
  <c r="D39" i="27"/>
  <c r="A39" i="27"/>
  <c r="S38" i="27"/>
  <c r="P38" i="27"/>
  <c r="M38" i="27"/>
  <c r="J38" i="27"/>
  <c r="G38" i="27"/>
  <c r="D38" i="27"/>
  <c r="A38" i="27"/>
  <c r="S37" i="27"/>
  <c r="P37" i="27"/>
  <c r="M37" i="27"/>
  <c r="J37" i="27"/>
  <c r="D37" i="27"/>
  <c r="A37" i="27"/>
  <c r="Z32" i="27"/>
  <c r="Y31" i="27"/>
  <c r="V31" i="27"/>
  <c r="S31" i="27"/>
  <c r="P31" i="27"/>
  <c r="M31" i="27"/>
  <c r="J31" i="27"/>
  <c r="G31" i="27"/>
  <c r="D31" i="27"/>
  <c r="A31" i="27"/>
  <c r="Y30" i="27"/>
  <c r="V30" i="27"/>
  <c r="S30" i="27"/>
  <c r="P30" i="27"/>
  <c r="M30" i="27"/>
  <c r="J30" i="27"/>
  <c r="Z30" i="27" s="1"/>
  <c r="E8" i="27" s="1"/>
  <c r="G30" i="27"/>
  <c r="D30" i="27"/>
  <c r="A30" i="27"/>
  <c r="Y29" i="27"/>
  <c r="V29" i="27"/>
  <c r="S29" i="27"/>
  <c r="P29" i="27"/>
  <c r="M29" i="27"/>
  <c r="J29" i="27"/>
  <c r="G29" i="27"/>
  <c r="D29" i="27"/>
  <c r="Z29" i="27" s="1"/>
  <c r="E7" i="27" s="1"/>
  <c r="A29" i="27"/>
  <c r="Y28" i="27"/>
  <c r="V28" i="27"/>
  <c r="S28" i="27"/>
  <c r="P28" i="27"/>
  <c r="M28" i="27"/>
  <c r="J28" i="27"/>
  <c r="G28" i="27"/>
  <c r="D28" i="27"/>
  <c r="A28" i="27"/>
  <c r="S22" i="27"/>
  <c r="H22" i="27"/>
  <c r="R21" i="27"/>
  <c r="O21" i="27"/>
  <c r="L21" i="27"/>
  <c r="G21" i="27"/>
  <c r="D21" i="27"/>
  <c r="H21" i="27" s="1"/>
  <c r="C9" i="27" s="1"/>
  <c r="A21" i="27"/>
  <c r="R20" i="27"/>
  <c r="O20" i="27"/>
  <c r="S20" i="27" s="1"/>
  <c r="L20" i="27"/>
  <c r="G20" i="27"/>
  <c r="G23" i="27" s="1"/>
  <c r="D20" i="27"/>
  <c r="H20" i="27" s="1"/>
  <c r="A20" i="27"/>
  <c r="S15" i="27"/>
  <c r="H15" i="27"/>
  <c r="R14" i="27"/>
  <c r="O14" i="27"/>
  <c r="S14" i="27" s="1"/>
  <c r="D7" i="27" s="1"/>
  <c r="L14" i="27"/>
  <c r="G14" i="27"/>
  <c r="D14" i="27"/>
  <c r="H14" i="27" s="1"/>
  <c r="C7" i="27" s="1"/>
  <c r="A14" i="27"/>
  <c r="A55" i="27" s="1"/>
  <c r="R13" i="27"/>
  <c r="R16" i="27" s="1"/>
  <c r="O13" i="27"/>
  <c r="O16" i="27" s="1"/>
  <c r="T16" i="27" s="1"/>
  <c r="L13" i="27"/>
  <c r="G13" i="27"/>
  <c r="D13" i="27"/>
  <c r="A13" i="27"/>
  <c r="A54" i="27" s="1"/>
  <c r="M9" i="27"/>
  <c r="N8" i="27"/>
  <c r="N7" i="27"/>
  <c r="F5" i="27"/>
  <c r="L11" i="23"/>
  <c r="L18" i="17"/>
  <c r="L11" i="17"/>
  <c r="L18" i="20"/>
  <c r="L11" i="20"/>
  <c r="L21" i="19"/>
  <c r="L14" i="19"/>
  <c r="A21" i="19"/>
  <c r="A14" i="19"/>
  <c r="L21" i="25"/>
  <c r="L20" i="25"/>
  <c r="L14" i="25"/>
  <c r="A21" i="25"/>
  <c r="A20" i="25"/>
  <c r="A14" i="25"/>
  <c r="L20" i="22"/>
  <c r="A20" i="22"/>
  <c r="L18" i="22"/>
  <c r="L11" i="22"/>
  <c r="L14" i="22"/>
  <c r="A14" i="22"/>
  <c r="L18" i="18"/>
  <c r="L11" i="18"/>
  <c r="L14" i="18"/>
  <c r="A14" i="18"/>
  <c r="L18" i="24"/>
  <c r="L11" i="24"/>
  <c r="L18" i="4"/>
  <c r="L11" i="4"/>
  <c r="L21" i="4"/>
  <c r="L20" i="4"/>
  <c r="A21" i="4"/>
  <c r="A20" i="4"/>
  <c r="L18" i="16"/>
  <c r="L11" i="16"/>
  <c r="L18" i="15"/>
  <c r="L11" i="15"/>
  <c r="L21" i="16"/>
  <c r="L20" i="16"/>
  <c r="L14" i="16"/>
  <c r="C9" i="16"/>
  <c r="A21" i="16"/>
  <c r="A20" i="16"/>
  <c r="A14" i="16"/>
  <c r="L21" i="15"/>
  <c r="L20" i="15"/>
  <c r="L13" i="15"/>
  <c r="A21" i="15"/>
  <c r="A20" i="15"/>
  <c r="A13" i="15"/>
  <c r="A135" i="11"/>
  <c r="A127" i="11"/>
  <c r="A119" i="11"/>
  <c r="A111" i="11"/>
  <c r="A103" i="11"/>
  <c r="A95" i="11"/>
  <c r="A87" i="11"/>
  <c r="A79" i="11"/>
  <c r="A71" i="11"/>
  <c r="A63" i="11"/>
  <c r="A55" i="11"/>
  <c r="A133" i="10"/>
  <c r="A125" i="10"/>
  <c r="A117" i="10"/>
  <c r="A109" i="10"/>
  <c r="A101" i="10"/>
  <c r="A93" i="10"/>
  <c r="A85" i="10"/>
  <c r="A77" i="10"/>
  <c r="A69" i="10"/>
  <c r="A61" i="10"/>
  <c r="A53" i="10"/>
  <c r="A195" i="8"/>
  <c r="A188" i="8"/>
  <c r="A179" i="8"/>
  <c r="A172" i="8"/>
  <c r="A200" i="7"/>
  <c r="A193" i="7"/>
  <c r="B138" i="6"/>
  <c r="A138" i="6"/>
  <c r="B133" i="3"/>
  <c r="A133" i="3"/>
  <c r="B125" i="3"/>
  <c r="A125" i="3"/>
  <c r="B117" i="3"/>
  <c r="A117" i="3"/>
  <c r="B109" i="3"/>
  <c r="A109" i="3"/>
  <c r="B101" i="3"/>
  <c r="A101" i="3"/>
  <c r="B93" i="3"/>
  <c r="A93" i="3"/>
  <c r="B85" i="3"/>
  <c r="A85" i="3"/>
  <c r="B77" i="3"/>
  <c r="A77" i="3"/>
  <c r="B69" i="3"/>
  <c r="A69" i="3"/>
  <c r="B61" i="3"/>
  <c r="A61" i="3"/>
  <c r="B53" i="3"/>
  <c r="A53" i="3"/>
  <c r="A18" i="13"/>
  <c r="A184" i="7"/>
  <c r="A177" i="7"/>
  <c r="A168" i="7"/>
  <c r="A161" i="7"/>
  <c r="A152" i="7"/>
  <c r="A145" i="7"/>
  <c r="A136" i="7"/>
  <c r="A129" i="7"/>
  <c r="A120" i="7"/>
  <c r="A113" i="7"/>
  <c r="A103" i="7"/>
  <c r="A96" i="7"/>
  <c r="A87" i="7"/>
  <c r="A80" i="7"/>
  <c r="A71" i="7"/>
  <c r="A64" i="7"/>
  <c r="A55" i="7"/>
  <c r="A48" i="7"/>
  <c r="A39" i="7"/>
  <c r="A32" i="7"/>
  <c r="A163" i="8"/>
  <c r="A156" i="8"/>
  <c r="A147" i="8"/>
  <c r="A140" i="8"/>
  <c r="A131" i="8"/>
  <c r="A124" i="8"/>
  <c r="A115" i="8"/>
  <c r="A109" i="8"/>
  <c r="A100" i="8"/>
  <c r="A93" i="8"/>
  <c r="A84" i="8"/>
  <c r="A77" i="8"/>
  <c r="A68" i="8"/>
  <c r="A61" i="8"/>
  <c r="A52" i="8"/>
  <c r="A46" i="8"/>
  <c r="A36" i="8"/>
  <c r="A29" i="8"/>
  <c r="A7" i="13"/>
  <c r="B127" i="6"/>
  <c r="A127" i="6"/>
  <c r="B116" i="6"/>
  <c r="A116" i="6"/>
  <c r="B101" i="6"/>
  <c r="A101" i="6"/>
  <c r="B90" i="6"/>
  <c r="A90" i="6"/>
  <c r="B79" i="6"/>
  <c r="A79" i="6"/>
  <c r="B68" i="6"/>
  <c r="A68" i="6"/>
  <c r="B53" i="6"/>
  <c r="A53" i="6"/>
  <c r="B42" i="6"/>
  <c r="A42" i="6"/>
  <c r="B31" i="6"/>
  <c r="A31" i="6"/>
  <c r="B20" i="6"/>
  <c r="A20" i="6"/>
  <c r="B112" i="2"/>
  <c r="A112" i="2"/>
  <c r="B102" i="2"/>
  <c r="A102" i="2"/>
  <c r="B93" i="2"/>
  <c r="A93" i="2"/>
  <c r="P64" i="25"/>
  <c r="S64" i="25" s="1"/>
  <c r="O9" i="25" s="1"/>
  <c r="A64" i="25"/>
  <c r="P63" i="25"/>
  <c r="S63" i="25" s="1"/>
  <c r="O8" i="25" s="1"/>
  <c r="A63" i="25"/>
  <c r="P62" i="25"/>
  <c r="S62" i="25" s="1"/>
  <c r="O7" i="25" s="1"/>
  <c r="A62" i="25"/>
  <c r="P61" i="25"/>
  <c r="S61" i="25" s="1"/>
  <c r="O6" i="25" s="1"/>
  <c r="A61" i="25"/>
  <c r="J57" i="25"/>
  <c r="A57" i="25"/>
  <c r="J56" i="25"/>
  <c r="A56" i="25"/>
  <c r="J55" i="25"/>
  <c r="N7" i="25" s="1"/>
  <c r="J54" i="25"/>
  <c r="N6" i="25" s="1"/>
  <c r="J50" i="25"/>
  <c r="M9" i="25" s="1"/>
  <c r="P9" i="25" s="1"/>
  <c r="A50" i="25"/>
  <c r="J49" i="25"/>
  <c r="M8" i="25" s="1"/>
  <c r="A49" i="25"/>
  <c r="J48" i="25"/>
  <c r="M7" i="25" s="1"/>
  <c r="A48" i="25"/>
  <c r="J47" i="25"/>
  <c r="A47" i="25"/>
  <c r="T41" i="25"/>
  <c r="S40" i="25"/>
  <c r="P40" i="25"/>
  <c r="M40" i="25"/>
  <c r="J40" i="25"/>
  <c r="G40" i="25"/>
  <c r="D40" i="25"/>
  <c r="A40" i="25"/>
  <c r="S39" i="25"/>
  <c r="P39" i="25"/>
  <c r="M39" i="25"/>
  <c r="J39" i="25"/>
  <c r="G39" i="25"/>
  <c r="D39" i="25"/>
  <c r="A39" i="25"/>
  <c r="S38" i="25"/>
  <c r="S42" i="25" s="1"/>
  <c r="P38" i="25"/>
  <c r="M38" i="25"/>
  <c r="J38" i="25"/>
  <c r="G38" i="25"/>
  <c r="D38" i="25"/>
  <c r="A38" i="25"/>
  <c r="S37" i="25"/>
  <c r="P37" i="25"/>
  <c r="M37" i="25"/>
  <c r="J37" i="25"/>
  <c r="G37" i="25"/>
  <c r="D37" i="25"/>
  <c r="A37" i="25"/>
  <c r="Z32" i="25"/>
  <c r="Y31" i="25"/>
  <c r="V31" i="25"/>
  <c r="S31" i="25"/>
  <c r="P31" i="25"/>
  <c r="M31" i="25"/>
  <c r="J31" i="25"/>
  <c r="G31" i="25"/>
  <c r="D31" i="25"/>
  <c r="A31" i="25"/>
  <c r="Y30" i="25"/>
  <c r="V30" i="25"/>
  <c r="S30" i="25"/>
  <c r="P30" i="25"/>
  <c r="M30" i="25"/>
  <c r="J30" i="25"/>
  <c r="G30" i="25"/>
  <c r="A30" i="25"/>
  <c r="Y29" i="25"/>
  <c r="Y33" i="25" s="1"/>
  <c r="V29" i="25"/>
  <c r="S29" i="25"/>
  <c r="P29" i="25"/>
  <c r="M29" i="25"/>
  <c r="J29" i="25"/>
  <c r="G29" i="25"/>
  <c r="D29" i="25"/>
  <c r="A29" i="25"/>
  <c r="Y28" i="25"/>
  <c r="V28" i="25"/>
  <c r="S28" i="25"/>
  <c r="P28" i="25"/>
  <c r="M28" i="25"/>
  <c r="J28" i="25"/>
  <c r="G28" i="25"/>
  <c r="D28" i="25"/>
  <c r="A28" i="25"/>
  <c r="S22" i="25"/>
  <c r="H22" i="25"/>
  <c r="R21" i="25"/>
  <c r="O21" i="25"/>
  <c r="G21" i="25"/>
  <c r="D21" i="25"/>
  <c r="R20" i="25"/>
  <c r="O20" i="25"/>
  <c r="S20" i="25" s="1"/>
  <c r="D7" i="25" s="1"/>
  <c r="G20" i="25"/>
  <c r="G23" i="25" s="1"/>
  <c r="D20" i="25"/>
  <c r="S15" i="25"/>
  <c r="H15" i="25"/>
  <c r="R14" i="25"/>
  <c r="O14" i="25"/>
  <c r="S14" i="25" s="1"/>
  <c r="D9" i="25" s="1"/>
  <c r="G14" i="25"/>
  <c r="D14" i="25"/>
  <c r="R13" i="25"/>
  <c r="O13" i="25"/>
  <c r="L13" i="25"/>
  <c r="G13" i="25"/>
  <c r="D13" i="25"/>
  <c r="A13" i="25"/>
  <c r="A54" i="25" s="1"/>
  <c r="N9" i="25"/>
  <c r="N8" i="25"/>
  <c r="M6" i="25"/>
  <c r="P6" i="25" s="1"/>
  <c r="P5" i="25"/>
  <c r="F5" i="25"/>
  <c r="S5" i="25" s="1"/>
  <c r="P64" i="24"/>
  <c r="S64" i="24" s="1"/>
  <c r="O9" i="24" s="1"/>
  <c r="A64" i="24"/>
  <c r="P63" i="24"/>
  <c r="S63" i="24" s="1"/>
  <c r="O8" i="24" s="1"/>
  <c r="A63" i="24"/>
  <c r="P62" i="24"/>
  <c r="S62" i="24" s="1"/>
  <c r="O7" i="24" s="1"/>
  <c r="A62" i="24"/>
  <c r="P61" i="24"/>
  <c r="S61" i="24" s="1"/>
  <c r="O6" i="24" s="1"/>
  <c r="A61" i="24"/>
  <c r="J57" i="24"/>
  <c r="N9" i="24" s="1"/>
  <c r="A57" i="24"/>
  <c r="J56" i="24"/>
  <c r="A56" i="24"/>
  <c r="J55" i="24"/>
  <c r="N7" i="24" s="1"/>
  <c r="J54" i="24"/>
  <c r="N6" i="24" s="1"/>
  <c r="J50" i="24"/>
  <c r="A50" i="24"/>
  <c r="J49" i="24"/>
  <c r="M8" i="24" s="1"/>
  <c r="A49" i="24"/>
  <c r="J48" i="24"/>
  <c r="M7" i="24" s="1"/>
  <c r="A48" i="24"/>
  <c r="J47" i="24"/>
  <c r="M6" i="24" s="1"/>
  <c r="A47" i="24"/>
  <c r="T41" i="24"/>
  <c r="S40" i="24"/>
  <c r="P40" i="24"/>
  <c r="M40" i="24"/>
  <c r="J40" i="24"/>
  <c r="G40" i="24"/>
  <c r="D40" i="24"/>
  <c r="A40" i="24"/>
  <c r="S39" i="24"/>
  <c r="P39" i="24"/>
  <c r="M39" i="24"/>
  <c r="J39" i="24"/>
  <c r="G39" i="24"/>
  <c r="D39" i="24"/>
  <c r="A39" i="24"/>
  <c r="S38" i="24"/>
  <c r="P38" i="24"/>
  <c r="M38" i="24"/>
  <c r="J38" i="24"/>
  <c r="G38" i="24"/>
  <c r="D38" i="24"/>
  <c r="A38" i="24"/>
  <c r="S37" i="24"/>
  <c r="P37" i="24"/>
  <c r="M37" i="24"/>
  <c r="J37" i="24"/>
  <c r="G37" i="24"/>
  <c r="D37" i="24"/>
  <c r="A37" i="24"/>
  <c r="Z32" i="24"/>
  <c r="Y31" i="24"/>
  <c r="V31" i="24"/>
  <c r="S31" i="24"/>
  <c r="P31" i="24"/>
  <c r="M31" i="24"/>
  <c r="J31" i="24"/>
  <c r="G31" i="24"/>
  <c r="D31" i="24"/>
  <c r="A31" i="24"/>
  <c r="Y30" i="24"/>
  <c r="V30" i="24"/>
  <c r="S30" i="24"/>
  <c r="P30" i="24"/>
  <c r="M30" i="24"/>
  <c r="J30" i="24"/>
  <c r="G30" i="24"/>
  <c r="D30" i="24"/>
  <c r="A30" i="24"/>
  <c r="Y29" i="24"/>
  <c r="V29" i="24"/>
  <c r="S29" i="24"/>
  <c r="P29" i="24"/>
  <c r="M29" i="24"/>
  <c r="J29" i="24"/>
  <c r="G29" i="24"/>
  <c r="D29" i="24"/>
  <c r="A29" i="24"/>
  <c r="Y28" i="24"/>
  <c r="V28" i="24"/>
  <c r="S28" i="24"/>
  <c r="P28" i="24"/>
  <c r="M28" i="24"/>
  <c r="J28" i="24"/>
  <c r="G28" i="24"/>
  <c r="D28" i="24"/>
  <c r="A28" i="24"/>
  <c r="S22" i="24"/>
  <c r="H22" i="24"/>
  <c r="R21" i="24"/>
  <c r="O21" i="24"/>
  <c r="S21" i="24" s="1"/>
  <c r="D9" i="24" s="1"/>
  <c r="L21" i="24"/>
  <c r="G21" i="24"/>
  <c r="H21" i="24"/>
  <c r="C9" i="24" s="1"/>
  <c r="A21" i="24"/>
  <c r="R20" i="24"/>
  <c r="O20" i="24"/>
  <c r="L20" i="24"/>
  <c r="G20" i="24"/>
  <c r="D20" i="24"/>
  <c r="A20" i="24"/>
  <c r="S15" i="24"/>
  <c r="H15" i="24"/>
  <c r="R14" i="24"/>
  <c r="R16" i="24" s="1"/>
  <c r="O14" i="24"/>
  <c r="S14" i="24" s="1"/>
  <c r="D7" i="24" s="1"/>
  <c r="L14" i="24"/>
  <c r="G14" i="24"/>
  <c r="D14" i="24"/>
  <c r="A14" i="24"/>
  <c r="A55" i="24" s="1"/>
  <c r="R13" i="24"/>
  <c r="O13" i="24"/>
  <c r="L13" i="24"/>
  <c r="G13" i="24"/>
  <c r="D13" i="24"/>
  <c r="A13" i="24"/>
  <c r="A54" i="24" s="1"/>
  <c r="M9" i="24"/>
  <c r="N8" i="24"/>
  <c r="P5" i="24"/>
  <c r="F5" i="24"/>
  <c r="S5" i="24" s="1"/>
  <c r="B55" i="2"/>
  <c r="B41" i="2"/>
  <c r="B82" i="2"/>
  <c r="A82" i="2"/>
  <c r="B66" i="2"/>
  <c r="A66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B57" i="2"/>
  <c r="C57" i="2"/>
  <c r="E57" i="2"/>
  <c r="F57" i="2"/>
  <c r="H57" i="2"/>
  <c r="I57" i="2"/>
  <c r="K57" i="2"/>
  <c r="L57" i="2"/>
  <c r="N57" i="2"/>
  <c r="O57" i="2"/>
  <c r="Q57" i="2"/>
  <c r="R57" i="2"/>
  <c r="T57" i="2"/>
  <c r="U57" i="2"/>
  <c r="W57" i="2"/>
  <c r="X57" i="2"/>
  <c r="B58" i="2"/>
  <c r="C58" i="2"/>
  <c r="E58" i="2"/>
  <c r="F58" i="2"/>
  <c r="H58" i="2"/>
  <c r="I58" i="2"/>
  <c r="K58" i="2"/>
  <c r="L58" i="2"/>
  <c r="N58" i="2"/>
  <c r="O58" i="2"/>
  <c r="Q58" i="2"/>
  <c r="R58" i="2"/>
  <c r="T58" i="2"/>
  <c r="U58" i="2"/>
  <c r="W58" i="2"/>
  <c r="X58" i="2"/>
  <c r="B59" i="2"/>
  <c r="C59" i="2"/>
  <c r="E59" i="2"/>
  <c r="F59" i="2"/>
  <c r="H59" i="2"/>
  <c r="I59" i="2"/>
  <c r="K59" i="2"/>
  <c r="L59" i="2"/>
  <c r="N59" i="2"/>
  <c r="O59" i="2"/>
  <c r="Q59" i="2"/>
  <c r="R59" i="2"/>
  <c r="T59" i="2"/>
  <c r="U59" i="2"/>
  <c r="W59" i="2"/>
  <c r="X59" i="2"/>
  <c r="B60" i="2"/>
  <c r="C60" i="2"/>
  <c r="E60" i="2"/>
  <c r="F60" i="2"/>
  <c r="H60" i="2"/>
  <c r="I60" i="2"/>
  <c r="K60" i="2"/>
  <c r="L60" i="2"/>
  <c r="N60" i="2"/>
  <c r="O60" i="2"/>
  <c r="Q60" i="2"/>
  <c r="R60" i="2"/>
  <c r="T60" i="2"/>
  <c r="U60" i="2"/>
  <c r="W60" i="2"/>
  <c r="X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A62" i="2"/>
  <c r="B62" i="2"/>
  <c r="C62" i="2"/>
  <c r="E62" i="2"/>
  <c r="F62" i="2"/>
  <c r="H62" i="2"/>
  <c r="I62" i="2"/>
  <c r="K62" i="2"/>
  <c r="L62" i="2"/>
  <c r="N62" i="2"/>
  <c r="O62" i="2"/>
  <c r="Q62" i="2"/>
  <c r="R62" i="2"/>
  <c r="T62" i="2"/>
  <c r="U62" i="2"/>
  <c r="W62" i="2"/>
  <c r="X62" i="2"/>
  <c r="A55" i="2"/>
  <c r="A41" i="2"/>
  <c r="A8" i="13"/>
  <c r="A17" i="13"/>
  <c r="A6" i="13"/>
  <c r="A5" i="13"/>
  <c r="A4" i="13"/>
  <c r="A23" i="13"/>
  <c r="A16" i="13"/>
  <c r="A15" i="13"/>
  <c r="A14" i="13"/>
  <c r="P64" i="23"/>
  <c r="S64" i="23" s="1"/>
  <c r="O9" i="23" s="1"/>
  <c r="A64" i="23"/>
  <c r="P63" i="23"/>
  <c r="O8" i="23" s="1"/>
  <c r="A63" i="23"/>
  <c r="P62" i="23"/>
  <c r="O7" i="23" s="1"/>
  <c r="A62" i="23"/>
  <c r="P61" i="23"/>
  <c r="S61" i="23" s="1"/>
  <c r="O6" i="23" s="1"/>
  <c r="A61" i="23"/>
  <c r="J57" i="23"/>
  <c r="A57" i="23"/>
  <c r="J56" i="23"/>
  <c r="N8" i="23" s="1"/>
  <c r="A56" i="23"/>
  <c r="J55" i="23"/>
  <c r="N7" i="23" s="1"/>
  <c r="J54" i="23"/>
  <c r="N6" i="23" s="1"/>
  <c r="J50" i="23"/>
  <c r="M9" i="23" s="1"/>
  <c r="P9" i="23" s="1"/>
  <c r="A50" i="23"/>
  <c r="J49" i="23"/>
  <c r="M8" i="23" s="1"/>
  <c r="A49" i="23"/>
  <c r="J48" i="23"/>
  <c r="M7" i="23" s="1"/>
  <c r="A48" i="23"/>
  <c r="J47" i="23"/>
  <c r="M6" i="23" s="1"/>
  <c r="A47" i="23"/>
  <c r="T41" i="23"/>
  <c r="S40" i="23"/>
  <c r="P40" i="23"/>
  <c r="M40" i="23"/>
  <c r="J40" i="23"/>
  <c r="G40" i="23"/>
  <c r="D40" i="23"/>
  <c r="A40" i="23"/>
  <c r="S39" i="23"/>
  <c r="P39" i="23"/>
  <c r="M39" i="23"/>
  <c r="J39" i="23"/>
  <c r="G39" i="23"/>
  <c r="D39" i="23"/>
  <c r="A39" i="23"/>
  <c r="S38" i="23"/>
  <c r="P38" i="23"/>
  <c r="M38" i="23"/>
  <c r="J38" i="23"/>
  <c r="G38" i="23"/>
  <c r="D38" i="23"/>
  <c r="A38" i="23"/>
  <c r="S37" i="23"/>
  <c r="P37" i="23"/>
  <c r="M37" i="23"/>
  <c r="J37" i="23"/>
  <c r="G37" i="23"/>
  <c r="D37" i="23"/>
  <c r="A37" i="23"/>
  <c r="Z32" i="23"/>
  <c r="Y31" i="23"/>
  <c r="V31" i="23"/>
  <c r="S31" i="23"/>
  <c r="P31" i="23"/>
  <c r="M31" i="23"/>
  <c r="J31" i="23"/>
  <c r="G31" i="23"/>
  <c r="D31" i="23"/>
  <c r="A31" i="23"/>
  <c r="Y30" i="23"/>
  <c r="V30" i="23"/>
  <c r="S30" i="23"/>
  <c r="P30" i="23"/>
  <c r="M30" i="23"/>
  <c r="J30" i="23"/>
  <c r="G30" i="23"/>
  <c r="D30" i="23"/>
  <c r="A30" i="23"/>
  <c r="Y29" i="23"/>
  <c r="V29" i="23"/>
  <c r="S29" i="23"/>
  <c r="P29" i="23"/>
  <c r="M29" i="23"/>
  <c r="J29" i="23"/>
  <c r="G29" i="23"/>
  <c r="D29" i="23"/>
  <c r="A29" i="23"/>
  <c r="Y28" i="23"/>
  <c r="V28" i="23"/>
  <c r="S28" i="23"/>
  <c r="P28" i="23"/>
  <c r="M28" i="23"/>
  <c r="J28" i="23"/>
  <c r="G28" i="23"/>
  <c r="D28" i="23"/>
  <c r="A28" i="23"/>
  <c r="S22" i="23"/>
  <c r="H22" i="23"/>
  <c r="R21" i="23"/>
  <c r="O21" i="23"/>
  <c r="G21" i="23"/>
  <c r="D21" i="23"/>
  <c r="R20" i="23"/>
  <c r="O20" i="23"/>
  <c r="S20" i="23" s="1"/>
  <c r="D7" i="23" s="1"/>
  <c r="G20" i="23"/>
  <c r="D20" i="23"/>
  <c r="D23" i="23" s="1"/>
  <c r="S15" i="23"/>
  <c r="H15" i="23"/>
  <c r="R14" i="23"/>
  <c r="O14" i="23"/>
  <c r="G14" i="23"/>
  <c r="D14" i="23"/>
  <c r="R13" i="23"/>
  <c r="O13" i="23"/>
  <c r="O16" i="23" s="1"/>
  <c r="L13" i="23"/>
  <c r="G13" i="23"/>
  <c r="D13" i="23"/>
  <c r="D16" i="23" s="1"/>
  <c r="N9" i="23"/>
  <c r="P5" i="23"/>
  <c r="F5" i="23"/>
  <c r="S5" i="23" s="1"/>
  <c r="P64" i="22"/>
  <c r="S64" i="22" s="1"/>
  <c r="O9" i="22" s="1"/>
  <c r="A64" i="22"/>
  <c r="P63" i="22"/>
  <c r="S63" i="22" s="1"/>
  <c r="O8" i="22" s="1"/>
  <c r="A63" i="22"/>
  <c r="P62" i="22"/>
  <c r="S62" i="22" s="1"/>
  <c r="O7" i="22" s="1"/>
  <c r="A62" i="22"/>
  <c r="P61" i="22"/>
  <c r="S61" i="22" s="1"/>
  <c r="O6" i="22" s="1"/>
  <c r="A61" i="22"/>
  <c r="J57" i="22"/>
  <c r="N9" i="22" s="1"/>
  <c r="A57" i="22"/>
  <c r="J56" i="22"/>
  <c r="N8" i="22" s="1"/>
  <c r="A56" i="22"/>
  <c r="J55" i="22"/>
  <c r="N7" i="22" s="1"/>
  <c r="J54" i="22"/>
  <c r="N6" i="22" s="1"/>
  <c r="J50" i="22"/>
  <c r="A50" i="22"/>
  <c r="J49" i="22"/>
  <c r="M8" i="22" s="1"/>
  <c r="A49" i="22"/>
  <c r="J48" i="22"/>
  <c r="M7" i="22" s="1"/>
  <c r="A48" i="22"/>
  <c r="J47" i="22"/>
  <c r="M6" i="22" s="1"/>
  <c r="A47" i="22"/>
  <c r="T41" i="22"/>
  <c r="S40" i="22"/>
  <c r="P40" i="22"/>
  <c r="M40" i="22"/>
  <c r="J40" i="22"/>
  <c r="G40" i="22"/>
  <c r="D40" i="22"/>
  <c r="A40" i="22"/>
  <c r="S39" i="22"/>
  <c r="P39" i="22"/>
  <c r="M39" i="22"/>
  <c r="J39" i="22"/>
  <c r="G39" i="22"/>
  <c r="D39" i="22"/>
  <c r="T39" i="22" s="1"/>
  <c r="F8" i="22" s="1"/>
  <c r="A39" i="22"/>
  <c r="S38" i="22"/>
  <c r="P38" i="22"/>
  <c r="M38" i="22"/>
  <c r="J38" i="22"/>
  <c r="G38" i="22"/>
  <c r="D38" i="22"/>
  <c r="A38" i="22"/>
  <c r="S37" i="22"/>
  <c r="P37" i="22"/>
  <c r="M37" i="22"/>
  <c r="J37" i="22"/>
  <c r="G37" i="22"/>
  <c r="D37" i="22"/>
  <c r="A37" i="22"/>
  <c r="Z32" i="22"/>
  <c r="Y31" i="22"/>
  <c r="V31" i="22"/>
  <c r="S31" i="22"/>
  <c r="P31" i="22"/>
  <c r="M31" i="22"/>
  <c r="J31" i="22"/>
  <c r="G31" i="22"/>
  <c r="D31" i="22"/>
  <c r="A31" i="22"/>
  <c r="Y30" i="22"/>
  <c r="V30" i="22"/>
  <c r="S30" i="22"/>
  <c r="P30" i="22"/>
  <c r="M30" i="22"/>
  <c r="J30" i="22"/>
  <c r="G30" i="22"/>
  <c r="D30" i="22"/>
  <c r="A30" i="22"/>
  <c r="Y29" i="22"/>
  <c r="V29" i="22"/>
  <c r="S29" i="22"/>
  <c r="P29" i="22"/>
  <c r="M29" i="22"/>
  <c r="J29" i="22"/>
  <c r="G29" i="22"/>
  <c r="D29" i="22"/>
  <c r="A29" i="22"/>
  <c r="Y28" i="22"/>
  <c r="V28" i="22"/>
  <c r="S28" i="22"/>
  <c r="P28" i="22"/>
  <c r="M28" i="22"/>
  <c r="J28" i="22"/>
  <c r="G28" i="22"/>
  <c r="D28" i="22"/>
  <c r="A28" i="22"/>
  <c r="S22" i="22"/>
  <c r="H22" i="22"/>
  <c r="R21" i="22"/>
  <c r="O21" i="22"/>
  <c r="L21" i="22"/>
  <c r="G21" i="22"/>
  <c r="D21" i="22"/>
  <c r="H21" i="22" s="1"/>
  <c r="C9" i="22" s="1"/>
  <c r="A21" i="22"/>
  <c r="R20" i="22"/>
  <c r="O20" i="22"/>
  <c r="G20" i="22"/>
  <c r="D20" i="22"/>
  <c r="S15" i="22"/>
  <c r="H15" i="22"/>
  <c r="R14" i="22"/>
  <c r="R16" i="22" s="1"/>
  <c r="O14" i="22"/>
  <c r="S14" i="22" s="1"/>
  <c r="D8" i="22" s="1"/>
  <c r="G14" i="22"/>
  <c r="D14" i="22"/>
  <c r="H14" i="22" s="1"/>
  <c r="C8" i="22" s="1"/>
  <c r="R13" i="22"/>
  <c r="O13" i="22"/>
  <c r="L13" i="22"/>
  <c r="G13" i="22"/>
  <c r="D13" i="22"/>
  <c r="H13" i="22" s="1"/>
  <c r="C6" i="22" s="1"/>
  <c r="A13" i="22"/>
  <c r="M9" i="22"/>
  <c r="S5" i="22"/>
  <c r="P5" i="22"/>
  <c r="F5" i="22"/>
  <c r="B30" i="2"/>
  <c r="A30" i="2"/>
  <c r="B20" i="2"/>
  <c r="A20" i="2"/>
  <c r="P64" i="20"/>
  <c r="S64" i="20" s="1"/>
  <c r="O9" i="20" s="1"/>
  <c r="A64" i="20"/>
  <c r="P63" i="20"/>
  <c r="S63" i="20" s="1"/>
  <c r="O8" i="20" s="1"/>
  <c r="A63" i="20"/>
  <c r="P62" i="20"/>
  <c r="S62" i="20" s="1"/>
  <c r="O7" i="20" s="1"/>
  <c r="A62" i="20"/>
  <c r="P61" i="20"/>
  <c r="S61" i="20" s="1"/>
  <c r="O6" i="20" s="1"/>
  <c r="A61" i="20"/>
  <c r="J57" i="20"/>
  <c r="A57" i="20"/>
  <c r="J56" i="20"/>
  <c r="A56" i="20"/>
  <c r="J55" i="20"/>
  <c r="N7" i="20" s="1"/>
  <c r="J54" i="20"/>
  <c r="N6" i="20" s="1"/>
  <c r="A54" i="20"/>
  <c r="J50" i="20"/>
  <c r="M9" i="20" s="1"/>
  <c r="A50" i="20"/>
  <c r="J49" i="20"/>
  <c r="M8" i="20" s="1"/>
  <c r="A49" i="20"/>
  <c r="J48" i="20"/>
  <c r="M7" i="20" s="1"/>
  <c r="A48" i="20"/>
  <c r="J47" i="20"/>
  <c r="A47" i="20"/>
  <c r="T41" i="20"/>
  <c r="S40" i="20"/>
  <c r="P40" i="20"/>
  <c r="M40" i="20"/>
  <c r="J40" i="20"/>
  <c r="G40" i="20"/>
  <c r="D40" i="20"/>
  <c r="T40" i="20" s="1"/>
  <c r="F9" i="20" s="1"/>
  <c r="A40" i="20"/>
  <c r="S39" i="20"/>
  <c r="P39" i="20"/>
  <c r="M39" i="20"/>
  <c r="J39" i="20"/>
  <c r="G39" i="20"/>
  <c r="D39" i="20"/>
  <c r="A39" i="20"/>
  <c r="S38" i="20"/>
  <c r="P38" i="20"/>
  <c r="M38" i="20"/>
  <c r="J38" i="20"/>
  <c r="J42" i="20" s="1"/>
  <c r="G38" i="20"/>
  <c r="G42" i="20" s="1"/>
  <c r="D38" i="20"/>
  <c r="A38" i="20"/>
  <c r="S37" i="20"/>
  <c r="P37" i="20"/>
  <c r="M37" i="20"/>
  <c r="J37" i="20"/>
  <c r="G37" i="20"/>
  <c r="D37" i="20"/>
  <c r="A37" i="20"/>
  <c r="Z32" i="20"/>
  <c r="Y31" i="20"/>
  <c r="Y33" i="20" s="1"/>
  <c r="V31" i="20"/>
  <c r="S31" i="20"/>
  <c r="P31" i="20"/>
  <c r="M31" i="20"/>
  <c r="J31" i="20"/>
  <c r="G31" i="20"/>
  <c r="D31" i="20"/>
  <c r="A31" i="20"/>
  <c r="Y30" i="20"/>
  <c r="V30" i="20"/>
  <c r="S30" i="20"/>
  <c r="P30" i="20"/>
  <c r="M30" i="20"/>
  <c r="J30" i="20"/>
  <c r="G30" i="20"/>
  <c r="D30" i="20"/>
  <c r="A30" i="20"/>
  <c r="Y29" i="20"/>
  <c r="V29" i="20"/>
  <c r="S29" i="20"/>
  <c r="P29" i="20"/>
  <c r="M29" i="20"/>
  <c r="J29" i="20"/>
  <c r="G29" i="20"/>
  <c r="D29" i="20"/>
  <c r="A29" i="20"/>
  <c r="Y28" i="20"/>
  <c r="V28" i="20"/>
  <c r="S28" i="20"/>
  <c r="P28" i="20"/>
  <c r="M28" i="20"/>
  <c r="J28" i="20"/>
  <c r="G28" i="20"/>
  <c r="D28" i="20"/>
  <c r="A28" i="20"/>
  <c r="S22" i="20"/>
  <c r="H22" i="20"/>
  <c r="R21" i="20"/>
  <c r="O21" i="20"/>
  <c r="L21" i="20"/>
  <c r="G21" i="20"/>
  <c r="D21" i="20"/>
  <c r="H21" i="20" s="1"/>
  <c r="C9" i="20" s="1"/>
  <c r="A21" i="20"/>
  <c r="R20" i="20"/>
  <c r="O20" i="20"/>
  <c r="L20" i="20"/>
  <c r="G20" i="20"/>
  <c r="G23" i="20" s="1"/>
  <c r="D20" i="20"/>
  <c r="D23" i="20" s="1"/>
  <c r="A20" i="20"/>
  <c r="S15" i="20"/>
  <c r="H15" i="20"/>
  <c r="R14" i="20"/>
  <c r="O14" i="20"/>
  <c r="L14" i="20"/>
  <c r="G14" i="20"/>
  <c r="D14" i="20"/>
  <c r="H14" i="20" s="1"/>
  <c r="C7" i="20" s="1"/>
  <c r="A14" i="20"/>
  <c r="A55" i="20" s="1"/>
  <c r="R13" i="20"/>
  <c r="O13" i="20"/>
  <c r="L13" i="20"/>
  <c r="G13" i="20"/>
  <c r="D13" i="20"/>
  <c r="A13" i="20"/>
  <c r="N9" i="20"/>
  <c r="N8" i="20"/>
  <c r="M6" i="20"/>
  <c r="P6" i="20" s="1"/>
  <c r="P5" i="20"/>
  <c r="F5" i="20"/>
  <c r="S5" i="20" s="1"/>
  <c r="P64" i="19"/>
  <c r="S64" i="19" s="1"/>
  <c r="O9" i="19" s="1"/>
  <c r="A64" i="19"/>
  <c r="P63" i="19"/>
  <c r="S63" i="19" s="1"/>
  <c r="O8" i="19" s="1"/>
  <c r="A63" i="19"/>
  <c r="P62" i="19"/>
  <c r="S62" i="19" s="1"/>
  <c r="O7" i="19" s="1"/>
  <c r="A62" i="19"/>
  <c r="P61" i="19"/>
  <c r="S61" i="19" s="1"/>
  <c r="O6" i="19" s="1"/>
  <c r="A61" i="19"/>
  <c r="J57" i="19"/>
  <c r="N9" i="19" s="1"/>
  <c r="A57" i="19"/>
  <c r="J56" i="19"/>
  <c r="N8" i="19" s="1"/>
  <c r="A56" i="19"/>
  <c r="J55" i="19"/>
  <c r="J54" i="19"/>
  <c r="N6" i="19" s="1"/>
  <c r="A54" i="19"/>
  <c r="J50" i="19"/>
  <c r="M9" i="19" s="1"/>
  <c r="A50" i="19"/>
  <c r="J49" i="19"/>
  <c r="M8" i="19" s="1"/>
  <c r="A49" i="19"/>
  <c r="J48" i="19"/>
  <c r="M7" i="19" s="1"/>
  <c r="A48" i="19"/>
  <c r="J47" i="19"/>
  <c r="M6" i="19" s="1"/>
  <c r="A47" i="19"/>
  <c r="T41" i="19"/>
  <c r="S40" i="19"/>
  <c r="P40" i="19"/>
  <c r="M40" i="19"/>
  <c r="J40" i="19"/>
  <c r="G40" i="19"/>
  <c r="D40" i="19"/>
  <c r="A40" i="19"/>
  <c r="S39" i="19"/>
  <c r="P39" i="19"/>
  <c r="M39" i="19"/>
  <c r="J39" i="19"/>
  <c r="G39" i="19"/>
  <c r="D39" i="19"/>
  <c r="A39" i="19"/>
  <c r="S38" i="19"/>
  <c r="P38" i="19"/>
  <c r="M38" i="19"/>
  <c r="J38" i="19"/>
  <c r="G38" i="19"/>
  <c r="D38" i="19"/>
  <c r="A38" i="19"/>
  <c r="S37" i="19"/>
  <c r="P37" i="19"/>
  <c r="M37" i="19"/>
  <c r="J37" i="19"/>
  <c r="G37" i="19"/>
  <c r="D37" i="19"/>
  <c r="T37" i="19" s="1"/>
  <c r="A37" i="19"/>
  <c r="Z32" i="19"/>
  <c r="Y31" i="19"/>
  <c r="V31" i="19"/>
  <c r="S31" i="19"/>
  <c r="P31" i="19"/>
  <c r="M31" i="19"/>
  <c r="J31" i="19"/>
  <c r="G31" i="19"/>
  <c r="D31" i="19"/>
  <c r="A31" i="19"/>
  <c r="Y30" i="19"/>
  <c r="V30" i="19"/>
  <c r="S30" i="19"/>
  <c r="P30" i="19"/>
  <c r="M30" i="19"/>
  <c r="J30" i="19"/>
  <c r="G30" i="19"/>
  <c r="D30" i="19"/>
  <c r="A30" i="19"/>
  <c r="Y29" i="19"/>
  <c r="V29" i="19"/>
  <c r="S29" i="19"/>
  <c r="P29" i="19"/>
  <c r="M29" i="19"/>
  <c r="J29" i="19"/>
  <c r="G29" i="19"/>
  <c r="D29" i="19"/>
  <c r="A29" i="19"/>
  <c r="Y28" i="19"/>
  <c r="V28" i="19"/>
  <c r="S28" i="19"/>
  <c r="P28" i="19"/>
  <c r="M28" i="19"/>
  <c r="J28" i="19"/>
  <c r="G28" i="19"/>
  <c r="D28" i="19"/>
  <c r="A28" i="19"/>
  <c r="S22" i="19"/>
  <c r="H22" i="19"/>
  <c r="R21" i="19"/>
  <c r="O21" i="19"/>
  <c r="G21" i="19"/>
  <c r="D21" i="19"/>
  <c r="H21" i="19" s="1"/>
  <c r="C7" i="19" s="1"/>
  <c r="R20" i="19"/>
  <c r="O20" i="19"/>
  <c r="L20" i="19"/>
  <c r="G20" i="19"/>
  <c r="D20" i="19"/>
  <c r="A20" i="19"/>
  <c r="S15" i="19"/>
  <c r="H15" i="19"/>
  <c r="R14" i="19"/>
  <c r="O14" i="19"/>
  <c r="G14" i="19"/>
  <c r="G16" i="19" s="1"/>
  <c r="D14" i="19"/>
  <c r="D16" i="19" s="1"/>
  <c r="R13" i="19"/>
  <c r="O13" i="19"/>
  <c r="L13" i="19"/>
  <c r="G13" i="19"/>
  <c r="D13" i="19"/>
  <c r="A13" i="19"/>
  <c r="N7" i="19"/>
  <c r="P5" i="19"/>
  <c r="F5" i="19"/>
  <c r="P64" i="18"/>
  <c r="S64" i="18" s="1"/>
  <c r="O9" i="18" s="1"/>
  <c r="A64" i="18"/>
  <c r="P63" i="18"/>
  <c r="S63" i="18" s="1"/>
  <c r="O8" i="18" s="1"/>
  <c r="A63" i="18"/>
  <c r="P62" i="18"/>
  <c r="S62" i="18" s="1"/>
  <c r="O7" i="18" s="1"/>
  <c r="A62" i="18"/>
  <c r="P61" i="18"/>
  <c r="S61" i="18" s="1"/>
  <c r="O6" i="18" s="1"/>
  <c r="A61" i="18"/>
  <c r="J57" i="18"/>
  <c r="A57" i="18"/>
  <c r="J56" i="18"/>
  <c r="N8" i="18" s="1"/>
  <c r="A56" i="18"/>
  <c r="J55" i="18"/>
  <c r="N7" i="18" s="1"/>
  <c r="J54" i="18"/>
  <c r="N6" i="18" s="1"/>
  <c r="J50" i="18"/>
  <c r="M9" i="18" s="1"/>
  <c r="A50" i="18"/>
  <c r="J49" i="18"/>
  <c r="M8" i="18" s="1"/>
  <c r="A49" i="18"/>
  <c r="J48" i="18"/>
  <c r="A48" i="18"/>
  <c r="J47" i="18"/>
  <c r="M6" i="18" s="1"/>
  <c r="A47" i="18"/>
  <c r="T41" i="18"/>
  <c r="S40" i="18"/>
  <c r="P40" i="18"/>
  <c r="M40" i="18"/>
  <c r="J40" i="18"/>
  <c r="G40" i="18"/>
  <c r="D40" i="18"/>
  <c r="A40" i="18"/>
  <c r="S39" i="18"/>
  <c r="P39" i="18"/>
  <c r="M39" i="18"/>
  <c r="J39" i="18"/>
  <c r="G39" i="18"/>
  <c r="D39" i="18"/>
  <c r="A39" i="18"/>
  <c r="S38" i="18"/>
  <c r="S42" i="18" s="1"/>
  <c r="P38" i="18"/>
  <c r="M38" i="18"/>
  <c r="J38" i="18"/>
  <c r="G38" i="18"/>
  <c r="D38" i="18"/>
  <c r="A38" i="18"/>
  <c r="S37" i="18"/>
  <c r="P37" i="18"/>
  <c r="M37" i="18"/>
  <c r="J37" i="18"/>
  <c r="G37" i="18"/>
  <c r="D37" i="18"/>
  <c r="T37" i="18" s="1"/>
  <c r="A37" i="18"/>
  <c r="Z32" i="18"/>
  <c r="Y31" i="18"/>
  <c r="V31" i="18"/>
  <c r="S31" i="18"/>
  <c r="P31" i="18"/>
  <c r="M31" i="18"/>
  <c r="J31" i="18"/>
  <c r="G31" i="18"/>
  <c r="D31" i="18"/>
  <c r="A31" i="18"/>
  <c r="Y30" i="18"/>
  <c r="V30" i="18"/>
  <c r="S30" i="18"/>
  <c r="P30" i="18"/>
  <c r="M30" i="18"/>
  <c r="J30" i="18"/>
  <c r="G30" i="18"/>
  <c r="D30" i="18"/>
  <c r="A30" i="18"/>
  <c r="Y29" i="18"/>
  <c r="V29" i="18"/>
  <c r="S29" i="18"/>
  <c r="P29" i="18"/>
  <c r="M29" i="18"/>
  <c r="J29" i="18"/>
  <c r="G29" i="18"/>
  <c r="D29" i="18"/>
  <c r="A29" i="18"/>
  <c r="Y28" i="18"/>
  <c r="V28" i="18"/>
  <c r="S28" i="18"/>
  <c r="P28" i="18"/>
  <c r="M28" i="18"/>
  <c r="J28" i="18"/>
  <c r="G28" i="18"/>
  <c r="D28" i="18"/>
  <c r="A28" i="18"/>
  <c r="S22" i="18"/>
  <c r="H22" i="18"/>
  <c r="R21" i="18"/>
  <c r="O21" i="18"/>
  <c r="G21" i="18"/>
  <c r="D21" i="18"/>
  <c r="R20" i="18"/>
  <c r="O20" i="18"/>
  <c r="G20" i="18"/>
  <c r="D20" i="18"/>
  <c r="D23" i="18" s="1"/>
  <c r="S15" i="18"/>
  <c r="H15" i="18"/>
  <c r="R14" i="18"/>
  <c r="O14" i="18"/>
  <c r="G14" i="18"/>
  <c r="D14" i="18"/>
  <c r="R13" i="18"/>
  <c r="O13" i="18"/>
  <c r="L13" i="18"/>
  <c r="G13" i="18"/>
  <c r="D13" i="18"/>
  <c r="H13" i="18" s="1"/>
  <c r="A13" i="18"/>
  <c r="A54" i="18" s="1"/>
  <c r="N9" i="18"/>
  <c r="M7" i="18"/>
  <c r="P5" i="18"/>
  <c r="F5" i="18"/>
  <c r="P64" i="17"/>
  <c r="S64" i="17" s="1"/>
  <c r="O9" i="17" s="1"/>
  <c r="A64" i="17"/>
  <c r="P63" i="17"/>
  <c r="S63" i="17" s="1"/>
  <c r="O8" i="17" s="1"/>
  <c r="A63" i="17"/>
  <c r="P62" i="17"/>
  <c r="S62" i="17" s="1"/>
  <c r="O7" i="17" s="1"/>
  <c r="A62" i="17"/>
  <c r="P61" i="17"/>
  <c r="S61" i="17" s="1"/>
  <c r="O6" i="17" s="1"/>
  <c r="A61" i="17"/>
  <c r="J57" i="17"/>
  <c r="N9" i="17" s="1"/>
  <c r="A57" i="17"/>
  <c r="J56" i="17"/>
  <c r="N8" i="17" s="1"/>
  <c r="A56" i="17"/>
  <c r="J55" i="17"/>
  <c r="N7" i="17" s="1"/>
  <c r="J54" i="17"/>
  <c r="N6" i="17" s="1"/>
  <c r="J50" i="17"/>
  <c r="M9" i="17" s="1"/>
  <c r="A50" i="17"/>
  <c r="J49" i="17"/>
  <c r="M8" i="17" s="1"/>
  <c r="A49" i="17"/>
  <c r="J48" i="17"/>
  <c r="M7" i="17" s="1"/>
  <c r="A48" i="17"/>
  <c r="J47" i="17"/>
  <c r="M6" i="17" s="1"/>
  <c r="A47" i="17"/>
  <c r="T41" i="17"/>
  <c r="S40" i="17"/>
  <c r="P40" i="17"/>
  <c r="M40" i="17"/>
  <c r="J40" i="17"/>
  <c r="G40" i="17"/>
  <c r="D40" i="17"/>
  <c r="S39" i="17"/>
  <c r="P39" i="17"/>
  <c r="M39" i="17"/>
  <c r="J39" i="17"/>
  <c r="G39" i="17"/>
  <c r="D39" i="17"/>
  <c r="A39" i="17"/>
  <c r="S38" i="17"/>
  <c r="P38" i="17"/>
  <c r="M38" i="17"/>
  <c r="J38" i="17"/>
  <c r="G38" i="17"/>
  <c r="D38" i="17"/>
  <c r="A38" i="17"/>
  <c r="S37" i="17"/>
  <c r="P37" i="17"/>
  <c r="M37" i="17"/>
  <c r="J37" i="17"/>
  <c r="G37" i="17"/>
  <c r="D37" i="17"/>
  <c r="Z32" i="17"/>
  <c r="Z61" i="2" s="1"/>
  <c r="Y31" i="17"/>
  <c r="Y60" i="2" s="1"/>
  <c r="V31" i="17"/>
  <c r="V60" i="2" s="1"/>
  <c r="S31" i="17"/>
  <c r="S60" i="2" s="1"/>
  <c r="P31" i="17"/>
  <c r="P60" i="2" s="1"/>
  <c r="M31" i="17"/>
  <c r="M60" i="2" s="1"/>
  <c r="J31" i="17"/>
  <c r="J60" i="2" s="1"/>
  <c r="G31" i="17"/>
  <c r="G60" i="2" s="1"/>
  <c r="D31" i="17"/>
  <c r="D60" i="2" s="1"/>
  <c r="A31" i="17"/>
  <c r="A60" i="2" s="1"/>
  <c r="Y30" i="17"/>
  <c r="Y59" i="2" s="1"/>
  <c r="V30" i="17"/>
  <c r="S30" i="17"/>
  <c r="S59" i="2" s="1"/>
  <c r="P30" i="17"/>
  <c r="P59" i="2" s="1"/>
  <c r="M30" i="17"/>
  <c r="M59" i="2" s="1"/>
  <c r="J30" i="17"/>
  <c r="G30" i="17"/>
  <c r="G59" i="2" s="1"/>
  <c r="D30" i="17"/>
  <c r="D59" i="2" s="1"/>
  <c r="A30" i="17"/>
  <c r="A59" i="2" s="1"/>
  <c r="Y29" i="17"/>
  <c r="Y58" i="2" s="1"/>
  <c r="V29" i="17"/>
  <c r="V58" i="2" s="1"/>
  <c r="S29" i="17"/>
  <c r="S58" i="2" s="1"/>
  <c r="P29" i="17"/>
  <c r="P58" i="2" s="1"/>
  <c r="M29" i="17"/>
  <c r="M58" i="2" s="1"/>
  <c r="J29" i="17"/>
  <c r="J58" i="2" s="1"/>
  <c r="G29" i="17"/>
  <c r="G58" i="2" s="1"/>
  <c r="D29" i="17"/>
  <c r="A29" i="17"/>
  <c r="A58" i="2" s="1"/>
  <c r="Y28" i="17"/>
  <c r="Y57" i="2" s="1"/>
  <c r="V28" i="17"/>
  <c r="V57" i="2" s="1"/>
  <c r="S28" i="17"/>
  <c r="S57" i="2" s="1"/>
  <c r="P28" i="17"/>
  <c r="M28" i="17"/>
  <c r="J28" i="17"/>
  <c r="G28" i="17"/>
  <c r="G57" i="2" s="1"/>
  <c r="D28" i="17"/>
  <c r="D57" i="2" s="1"/>
  <c r="A28" i="17"/>
  <c r="A57" i="2" s="1"/>
  <c r="S22" i="17"/>
  <c r="H22" i="17"/>
  <c r="R21" i="17"/>
  <c r="O21" i="17"/>
  <c r="L21" i="17"/>
  <c r="G21" i="17"/>
  <c r="D21" i="17"/>
  <c r="H21" i="17" s="1"/>
  <c r="C9" i="17" s="1"/>
  <c r="A21" i="17"/>
  <c r="R20" i="17"/>
  <c r="O20" i="17"/>
  <c r="L20" i="17"/>
  <c r="G20" i="17"/>
  <c r="D20" i="17"/>
  <c r="A20" i="17"/>
  <c r="S15" i="17"/>
  <c r="H15" i="17"/>
  <c r="R14" i="17"/>
  <c r="O14" i="17"/>
  <c r="L14" i="17"/>
  <c r="G14" i="17"/>
  <c r="D14" i="17"/>
  <c r="A14" i="17"/>
  <c r="A55" i="17" s="1"/>
  <c r="R13" i="17"/>
  <c r="O13" i="17"/>
  <c r="L13" i="17"/>
  <c r="G13" i="17"/>
  <c r="D13" i="17"/>
  <c r="A13" i="17"/>
  <c r="P5" i="17"/>
  <c r="F5" i="17"/>
  <c r="P65" i="16"/>
  <c r="S65" i="16" s="1"/>
  <c r="O9" i="16" s="1"/>
  <c r="A65" i="16"/>
  <c r="P64" i="16"/>
  <c r="S64" i="16" s="1"/>
  <c r="O8" i="16" s="1"/>
  <c r="A64" i="16"/>
  <c r="P63" i="16"/>
  <c r="S63" i="16" s="1"/>
  <c r="O7" i="16" s="1"/>
  <c r="A63" i="16"/>
  <c r="P62" i="16"/>
  <c r="S62" i="16" s="1"/>
  <c r="O6" i="16" s="1"/>
  <c r="A62" i="16"/>
  <c r="J57" i="16"/>
  <c r="A57" i="16"/>
  <c r="J56" i="16"/>
  <c r="A56" i="16"/>
  <c r="J55" i="16"/>
  <c r="N7" i="16" s="1"/>
  <c r="J54" i="16"/>
  <c r="N6" i="16" s="1"/>
  <c r="A54" i="16"/>
  <c r="J50" i="16"/>
  <c r="M9" i="16" s="1"/>
  <c r="A50" i="16"/>
  <c r="J49" i="16"/>
  <c r="M8" i="16" s="1"/>
  <c r="A49" i="16"/>
  <c r="J48" i="16"/>
  <c r="M7" i="16" s="1"/>
  <c r="A48" i="16"/>
  <c r="J47" i="16"/>
  <c r="M6" i="16" s="1"/>
  <c r="A47" i="16"/>
  <c r="T41" i="16"/>
  <c r="S40" i="16"/>
  <c r="P40" i="16"/>
  <c r="M40" i="16"/>
  <c r="J40" i="16"/>
  <c r="G40" i="16"/>
  <c r="D40" i="16"/>
  <c r="A40" i="16"/>
  <c r="S39" i="16"/>
  <c r="P39" i="16"/>
  <c r="M39" i="16"/>
  <c r="J39" i="16"/>
  <c r="G39" i="16"/>
  <c r="D39" i="16"/>
  <c r="A39" i="16"/>
  <c r="S38" i="16"/>
  <c r="P38" i="16"/>
  <c r="M38" i="16"/>
  <c r="M42" i="16" s="1"/>
  <c r="J38" i="16"/>
  <c r="G38" i="16"/>
  <c r="D38" i="16"/>
  <c r="A38" i="16"/>
  <c r="S37" i="16"/>
  <c r="P37" i="16"/>
  <c r="M37" i="16"/>
  <c r="J37" i="16"/>
  <c r="G37" i="16"/>
  <c r="D37" i="16"/>
  <c r="T37" i="16" s="1"/>
  <c r="A37" i="16"/>
  <c r="Z32" i="16"/>
  <c r="Y31" i="16"/>
  <c r="V31" i="16"/>
  <c r="S31" i="16"/>
  <c r="P31" i="16"/>
  <c r="M31" i="16"/>
  <c r="J31" i="16"/>
  <c r="G31" i="16"/>
  <c r="D31" i="16"/>
  <c r="A31" i="16"/>
  <c r="Y30" i="16"/>
  <c r="V30" i="16"/>
  <c r="S30" i="16"/>
  <c r="P30" i="16"/>
  <c r="M30" i="16"/>
  <c r="J30" i="16"/>
  <c r="G30" i="16"/>
  <c r="D30" i="16"/>
  <c r="A30" i="16"/>
  <c r="Y29" i="16"/>
  <c r="V29" i="16"/>
  <c r="S29" i="16"/>
  <c r="P29" i="16"/>
  <c r="M29" i="16"/>
  <c r="J29" i="16"/>
  <c r="G29" i="16"/>
  <c r="D29" i="16"/>
  <c r="A29" i="16"/>
  <c r="Y28" i="16"/>
  <c r="V28" i="16"/>
  <c r="S28" i="16"/>
  <c r="P28" i="16"/>
  <c r="M28" i="16"/>
  <c r="J28" i="16"/>
  <c r="G28" i="16"/>
  <c r="D28" i="16"/>
  <c r="A28" i="16"/>
  <c r="S22" i="16"/>
  <c r="H22" i="16"/>
  <c r="R21" i="16"/>
  <c r="O21" i="16"/>
  <c r="G21" i="16"/>
  <c r="D21" i="16"/>
  <c r="H21" i="16" s="1"/>
  <c r="C8" i="16" s="1"/>
  <c r="R20" i="16"/>
  <c r="O20" i="16"/>
  <c r="S20" i="16" s="1"/>
  <c r="D7" i="16" s="1"/>
  <c r="G20" i="16"/>
  <c r="D20" i="16"/>
  <c r="S15" i="16"/>
  <c r="H15" i="16"/>
  <c r="R14" i="16"/>
  <c r="O14" i="16"/>
  <c r="G14" i="16"/>
  <c r="D14" i="16"/>
  <c r="H14" i="16" s="1"/>
  <c r="R13" i="16"/>
  <c r="O13" i="16"/>
  <c r="O16" i="16" s="1"/>
  <c r="L13" i="16"/>
  <c r="G13" i="16"/>
  <c r="D13" i="16"/>
  <c r="A13" i="16"/>
  <c r="N9" i="16"/>
  <c r="N8" i="16"/>
  <c r="P5" i="16"/>
  <c r="F5" i="16"/>
  <c r="S5" i="16" s="1"/>
  <c r="P64" i="15"/>
  <c r="S64" i="15" s="1"/>
  <c r="O9" i="15" s="1"/>
  <c r="A64" i="15"/>
  <c r="P63" i="15"/>
  <c r="S63" i="15" s="1"/>
  <c r="O8" i="15" s="1"/>
  <c r="A63" i="15"/>
  <c r="P62" i="15"/>
  <c r="S62" i="15" s="1"/>
  <c r="O7" i="15" s="1"/>
  <c r="A62" i="15"/>
  <c r="P61" i="15"/>
  <c r="S61" i="15" s="1"/>
  <c r="O6" i="15" s="1"/>
  <c r="A61" i="15"/>
  <c r="J57" i="15"/>
  <c r="N9" i="15" s="1"/>
  <c r="A57" i="15"/>
  <c r="J56" i="15"/>
  <c r="N8" i="15" s="1"/>
  <c r="A56" i="15"/>
  <c r="J55" i="15"/>
  <c r="N7" i="15" s="1"/>
  <c r="J54" i="15"/>
  <c r="N6" i="15" s="1"/>
  <c r="J50" i="15"/>
  <c r="M9" i="15" s="1"/>
  <c r="A50" i="15"/>
  <c r="J49" i="15"/>
  <c r="M8" i="15" s="1"/>
  <c r="A49" i="15"/>
  <c r="J48" i="15"/>
  <c r="M7" i="15" s="1"/>
  <c r="A48" i="15"/>
  <c r="J47" i="15"/>
  <c r="M6" i="15" s="1"/>
  <c r="A47" i="15"/>
  <c r="T41" i="15"/>
  <c r="S40" i="15"/>
  <c r="P40" i="15"/>
  <c r="M40" i="15"/>
  <c r="J40" i="15"/>
  <c r="G40" i="15"/>
  <c r="D40" i="15"/>
  <c r="A40" i="15"/>
  <c r="S39" i="15"/>
  <c r="P39" i="15"/>
  <c r="M39" i="15"/>
  <c r="J39" i="15"/>
  <c r="G39" i="15"/>
  <c r="D39" i="15"/>
  <c r="A39" i="15"/>
  <c r="S38" i="15"/>
  <c r="P38" i="15"/>
  <c r="M38" i="15"/>
  <c r="J38" i="15"/>
  <c r="G38" i="15"/>
  <c r="D38" i="15"/>
  <c r="A38" i="15"/>
  <c r="S37" i="15"/>
  <c r="P37" i="15"/>
  <c r="M37" i="15"/>
  <c r="J37" i="15"/>
  <c r="G37" i="15"/>
  <c r="D37" i="15"/>
  <c r="A37" i="15"/>
  <c r="Y33" i="15"/>
  <c r="Z32" i="15"/>
  <c r="Y31" i="15"/>
  <c r="V31" i="15"/>
  <c r="S31" i="15"/>
  <c r="P31" i="15"/>
  <c r="M31" i="15"/>
  <c r="J31" i="15"/>
  <c r="G31" i="15"/>
  <c r="D31" i="15"/>
  <c r="A31" i="15"/>
  <c r="Y30" i="15"/>
  <c r="V30" i="15"/>
  <c r="S30" i="15"/>
  <c r="P30" i="15"/>
  <c r="M30" i="15"/>
  <c r="J30" i="15"/>
  <c r="G30" i="15"/>
  <c r="D30" i="15"/>
  <c r="A30" i="15"/>
  <c r="Y29" i="15"/>
  <c r="V29" i="15"/>
  <c r="S29" i="15"/>
  <c r="P29" i="15"/>
  <c r="M29" i="15"/>
  <c r="J29" i="15"/>
  <c r="G29" i="15"/>
  <c r="D29" i="15"/>
  <c r="A29" i="15"/>
  <c r="Y28" i="15"/>
  <c r="V28" i="15"/>
  <c r="S28" i="15"/>
  <c r="P28" i="15"/>
  <c r="M28" i="15"/>
  <c r="J28" i="15"/>
  <c r="G28" i="15"/>
  <c r="D28" i="15"/>
  <c r="A28" i="15"/>
  <c r="S22" i="15"/>
  <c r="H22" i="15"/>
  <c r="R21" i="15"/>
  <c r="O21" i="15"/>
  <c r="G21" i="15"/>
  <c r="D21" i="15"/>
  <c r="H21" i="15" s="1"/>
  <c r="C8" i="15" s="1"/>
  <c r="R20" i="15"/>
  <c r="O20" i="15"/>
  <c r="G20" i="15"/>
  <c r="D20" i="15"/>
  <c r="S15" i="15"/>
  <c r="H15" i="15"/>
  <c r="R14" i="15"/>
  <c r="O14" i="15"/>
  <c r="L14" i="15"/>
  <c r="G14" i="15"/>
  <c r="D14" i="15"/>
  <c r="H14" i="15" s="1"/>
  <c r="C7" i="15" s="1"/>
  <c r="A14" i="15"/>
  <c r="A55" i="15" s="1"/>
  <c r="R13" i="15"/>
  <c r="O13" i="15"/>
  <c r="S13" i="15" s="1"/>
  <c r="D9" i="15" s="1"/>
  <c r="G13" i="15"/>
  <c r="D13" i="15"/>
  <c r="P5" i="15"/>
  <c r="F5" i="15"/>
  <c r="P63" i="4"/>
  <c r="S63" i="4" s="1"/>
  <c r="O7" i="4" s="1"/>
  <c r="P64" i="4"/>
  <c r="S64" i="4" s="1"/>
  <c r="O8" i="4" s="1"/>
  <c r="P65" i="4"/>
  <c r="S65" i="4" s="1"/>
  <c r="O9" i="4" s="1"/>
  <c r="P62" i="4"/>
  <c r="S62" i="4" s="1"/>
  <c r="O6" i="4" s="1"/>
  <c r="A65" i="4"/>
  <c r="A64" i="4"/>
  <c r="A63" i="4"/>
  <c r="A62" i="4"/>
  <c r="N9" i="4"/>
  <c r="N7" i="4"/>
  <c r="A57" i="4"/>
  <c r="A56" i="4"/>
  <c r="J57" i="4"/>
  <c r="J56" i="4"/>
  <c r="N8" i="4" s="1"/>
  <c r="J55" i="4"/>
  <c r="J54" i="4"/>
  <c r="N6" i="4" s="1"/>
  <c r="J48" i="4"/>
  <c r="M7" i="4" s="1"/>
  <c r="J49" i="4"/>
  <c r="M8" i="4" s="1"/>
  <c r="J50" i="4"/>
  <c r="M9" i="4" s="1"/>
  <c r="A50" i="4"/>
  <c r="A49" i="4"/>
  <c r="A48" i="4"/>
  <c r="A47" i="4"/>
  <c r="J47" i="4"/>
  <c r="M6" i="4" s="1"/>
  <c r="A40" i="4"/>
  <c r="A39" i="4"/>
  <c r="A38" i="4"/>
  <c r="A37" i="4"/>
  <c r="A31" i="4"/>
  <c r="A30" i="4"/>
  <c r="A29" i="4"/>
  <c r="A28" i="4"/>
  <c r="L14" i="4"/>
  <c r="L13" i="4"/>
  <c r="A14" i="4"/>
  <c r="A55" i="4" s="1"/>
  <c r="A13" i="4"/>
  <c r="A54" i="4" s="1"/>
  <c r="T41" i="4"/>
  <c r="S40" i="4"/>
  <c r="P40" i="4"/>
  <c r="M40" i="4"/>
  <c r="J40" i="4"/>
  <c r="G40" i="4"/>
  <c r="D40" i="4"/>
  <c r="S39" i="4"/>
  <c r="P39" i="4"/>
  <c r="M39" i="4"/>
  <c r="J39" i="4"/>
  <c r="G39" i="4"/>
  <c r="D39" i="4"/>
  <c r="S38" i="4"/>
  <c r="P38" i="4"/>
  <c r="M38" i="4"/>
  <c r="J38" i="4"/>
  <c r="G38" i="4"/>
  <c r="D38" i="4"/>
  <c r="S37" i="4"/>
  <c r="P37" i="4"/>
  <c r="M37" i="4"/>
  <c r="J37" i="4"/>
  <c r="G37" i="4"/>
  <c r="D37" i="4"/>
  <c r="Z32" i="4"/>
  <c r="Y31" i="4"/>
  <c r="V31" i="4"/>
  <c r="S31" i="4"/>
  <c r="P31" i="4"/>
  <c r="M31" i="4"/>
  <c r="J31" i="4"/>
  <c r="G31" i="4"/>
  <c r="D31" i="4"/>
  <c r="Y30" i="4"/>
  <c r="V30" i="4"/>
  <c r="S30" i="4"/>
  <c r="P30" i="4"/>
  <c r="M30" i="4"/>
  <c r="J30" i="4"/>
  <c r="G30" i="4"/>
  <c r="D30" i="4"/>
  <c r="Y29" i="4"/>
  <c r="V29" i="4"/>
  <c r="S29" i="4"/>
  <c r="P29" i="4"/>
  <c r="M29" i="4"/>
  <c r="J29" i="4"/>
  <c r="G29" i="4"/>
  <c r="D29" i="4"/>
  <c r="Y28" i="4"/>
  <c r="V28" i="4"/>
  <c r="S28" i="4"/>
  <c r="P28" i="4"/>
  <c r="M28" i="4"/>
  <c r="J28" i="4"/>
  <c r="G28" i="4"/>
  <c r="D28" i="4"/>
  <c r="S22" i="4"/>
  <c r="H22" i="4"/>
  <c r="R21" i="4"/>
  <c r="O21" i="4"/>
  <c r="G21" i="4"/>
  <c r="D21" i="4"/>
  <c r="H21" i="4" s="1"/>
  <c r="C8" i="4" s="1"/>
  <c r="R20" i="4"/>
  <c r="O20" i="4"/>
  <c r="G20" i="4"/>
  <c r="G23" i="4" s="1"/>
  <c r="D20" i="4"/>
  <c r="S15" i="4"/>
  <c r="H15" i="4"/>
  <c r="R14" i="4"/>
  <c r="O14" i="4"/>
  <c r="G14" i="4"/>
  <c r="D14" i="4"/>
  <c r="R13" i="4"/>
  <c r="O13" i="4"/>
  <c r="S13" i="4" s="1"/>
  <c r="D6" i="4" s="1"/>
  <c r="G13" i="4"/>
  <c r="D13" i="4"/>
  <c r="P5" i="4"/>
  <c r="F5" i="4"/>
  <c r="S5" i="4" s="1"/>
  <c r="P9" i="16" l="1"/>
  <c r="R23" i="20"/>
  <c r="O23" i="20"/>
  <c r="S14" i="20"/>
  <c r="D7" i="20" s="1"/>
  <c r="R23" i="19"/>
  <c r="S14" i="19"/>
  <c r="D9" i="19" s="1"/>
  <c r="R23" i="25"/>
  <c r="R16" i="25"/>
  <c r="O16" i="25"/>
  <c r="O16" i="22"/>
  <c r="T16" i="22" s="1"/>
  <c r="O23" i="4"/>
  <c r="R16" i="16"/>
  <c r="T16" i="16" s="1"/>
  <c r="O23" i="18"/>
  <c r="S14" i="23"/>
  <c r="D9" i="23" s="1"/>
  <c r="R16" i="18"/>
  <c r="S14" i="18"/>
  <c r="D9" i="18" s="1"/>
  <c r="R23" i="24"/>
  <c r="O23" i="24"/>
  <c r="T23" i="24" s="1"/>
  <c r="R23" i="4"/>
  <c r="T23" i="4" s="1"/>
  <c r="S21" i="4"/>
  <c r="D8" i="4" s="1"/>
  <c r="R16" i="4"/>
  <c r="S21" i="16"/>
  <c r="D8" i="16" s="1"/>
  <c r="S14" i="15"/>
  <c r="D7" i="15" s="1"/>
  <c r="S21" i="15"/>
  <c r="D8" i="15" s="1"/>
  <c r="R23" i="15"/>
  <c r="P7" i="18"/>
  <c r="P6" i="18"/>
  <c r="P9" i="24"/>
  <c r="P42" i="24"/>
  <c r="M42" i="24"/>
  <c r="S42" i="24"/>
  <c r="T37" i="24"/>
  <c r="S42" i="4"/>
  <c r="P42" i="4"/>
  <c r="S42" i="16"/>
  <c r="P42" i="16"/>
  <c r="P42" i="15"/>
  <c r="P9" i="20"/>
  <c r="P7" i="19"/>
  <c r="O16" i="28"/>
  <c r="T16" i="28" s="1"/>
  <c r="S42" i="20"/>
  <c r="P42" i="20"/>
  <c r="M42" i="20"/>
  <c r="T37" i="20"/>
  <c r="F6" i="20" s="1"/>
  <c r="S42" i="19"/>
  <c r="P42" i="22"/>
  <c r="M42" i="30"/>
  <c r="M42" i="28"/>
  <c r="T37" i="28"/>
  <c r="Y33" i="18"/>
  <c r="P33" i="4"/>
  <c r="Y33" i="16"/>
  <c r="V33" i="15"/>
  <c r="S33" i="15"/>
  <c r="P33" i="15"/>
  <c r="Y33" i="19"/>
  <c r="P33" i="19"/>
  <c r="Y33" i="30"/>
  <c r="Y33" i="29"/>
  <c r="Y33" i="28"/>
  <c r="AA29" i="27"/>
  <c r="Y33" i="27"/>
  <c r="V33" i="27"/>
  <c r="P7" i="20"/>
  <c r="P8" i="20"/>
  <c r="P8" i="25"/>
  <c r="P7" i="22"/>
  <c r="P7" i="23"/>
  <c r="P9" i="18"/>
  <c r="P6" i="16"/>
  <c r="P8" i="16"/>
  <c r="H21" i="23"/>
  <c r="C8" i="23" s="1"/>
  <c r="H14" i="23"/>
  <c r="C6" i="23" s="1"/>
  <c r="H21" i="18"/>
  <c r="C7" i="18" s="1"/>
  <c r="G16" i="18"/>
  <c r="H14" i="18"/>
  <c r="C9" i="18" s="1"/>
  <c r="G16" i="24"/>
  <c r="D16" i="24"/>
  <c r="G23" i="16"/>
  <c r="D23" i="16"/>
  <c r="G16" i="16"/>
  <c r="D16" i="16"/>
  <c r="G16" i="20"/>
  <c r="H13" i="20"/>
  <c r="H13" i="17"/>
  <c r="C6" i="17" s="1"/>
  <c r="D23" i="19"/>
  <c r="H13" i="19"/>
  <c r="H21" i="25"/>
  <c r="C8" i="25" s="1"/>
  <c r="G16" i="25"/>
  <c r="H14" i="25"/>
  <c r="C9" i="25" s="1"/>
  <c r="G23" i="22"/>
  <c r="S33" i="33"/>
  <c r="V33" i="33"/>
  <c r="M33" i="33"/>
  <c r="P33" i="33"/>
  <c r="D16" i="33"/>
  <c r="I16" i="33" s="1"/>
  <c r="Z31" i="33"/>
  <c r="E9" i="33" s="1"/>
  <c r="T39" i="33"/>
  <c r="F8" i="33" s="1"/>
  <c r="Z30" i="33"/>
  <c r="E8" i="33" s="1"/>
  <c r="T38" i="33"/>
  <c r="F7" i="33" s="1"/>
  <c r="G16" i="33"/>
  <c r="R16" i="33"/>
  <c r="G23" i="33"/>
  <c r="I23" i="33" s="1"/>
  <c r="Z29" i="33"/>
  <c r="E7" i="33" s="1"/>
  <c r="T40" i="33"/>
  <c r="F9" i="33" s="1"/>
  <c r="P8" i="33"/>
  <c r="P9" i="32"/>
  <c r="Z31" i="32"/>
  <c r="E9" i="32" s="1"/>
  <c r="Z30" i="32"/>
  <c r="E8" i="32" s="1"/>
  <c r="P8" i="32"/>
  <c r="M42" i="32"/>
  <c r="G33" i="32"/>
  <c r="P42" i="32"/>
  <c r="J33" i="32"/>
  <c r="S42" i="32"/>
  <c r="S21" i="32"/>
  <c r="D9" i="32" s="1"/>
  <c r="Z29" i="32"/>
  <c r="E7" i="32" s="1"/>
  <c r="G7" i="32" s="1"/>
  <c r="H21" i="32"/>
  <c r="C9" i="32" s="1"/>
  <c r="G9" i="32" s="1"/>
  <c r="M33" i="32"/>
  <c r="T39" i="32"/>
  <c r="F8" i="32" s="1"/>
  <c r="O23" i="32"/>
  <c r="T23" i="32" s="1"/>
  <c r="R23" i="32"/>
  <c r="S14" i="32"/>
  <c r="D7" i="32" s="1"/>
  <c r="P33" i="32"/>
  <c r="D33" i="32"/>
  <c r="S33" i="32"/>
  <c r="J33" i="31"/>
  <c r="S33" i="31"/>
  <c r="D16" i="31"/>
  <c r="V33" i="31"/>
  <c r="M33" i="31"/>
  <c r="P33" i="31"/>
  <c r="G16" i="31"/>
  <c r="S21" i="31"/>
  <c r="D9" i="31" s="1"/>
  <c r="G9" i="31" s="1"/>
  <c r="P7" i="31"/>
  <c r="Z31" i="31"/>
  <c r="E9" i="31" s="1"/>
  <c r="T39" i="31"/>
  <c r="F8" i="31" s="1"/>
  <c r="S5" i="31"/>
  <c r="O16" i="31"/>
  <c r="Z30" i="31"/>
  <c r="E8" i="31" s="1"/>
  <c r="T38" i="31"/>
  <c r="F7" i="31" s="1"/>
  <c r="R16" i="31"/>
  <c r="G23" i="31"/>
  <c r="I23" i="31" s="1"/>
  <c r="D23" i="31"/>
  <c r="Z29" i="31"/>
  <c r="E7" i="31" s="1"/>
  <c r="G42" i="31"/>
  <c r="P9" i="30"/>
  <c r="G33" i="30"/>
  <c r="P42" i="30"/>
  <c r="J33" i="30"/>
  <c r="S42" i="30"/>
  <c r="M33" i="30"/>
  <c r="S14" i="30"/>
  <c r="D7" i="30" s="1"/>
  <c r="G7" i="30" s="1"/>
  <c r="P33" i="30"/>
  <c r="Z30" i="30"/>
  <c r="E8" i="30" s="1"/>
  <c r="Z29" i="30"/>
  <c r="E7" i="30" s="1"/>
  <c r="V33" i="30"/>
  <c r="S33" i="30"/>
  <c r="D33" i="29"/>
  <c r="P7" i="29"/>
  <c r="Z30" i="29"/>
  <c r="E8" i="29" s="1"/>
  <c r="R16" i="29"/>
  <c r="H14" i="29"/>
  <c r="C7" i="29" s="1"/>
  <c r="R23" i="29"/>
  <c r="P42" i="29"/>
  <c r="S21" i="29"/>
  <c r="D9" i="29" s="1"/>
  <c r="G9" i="29" s="1"/>
  <c r="T39" i="29"/>
  <c r="F8" i="29" s="1"/>
  <c r="T16" i="29"/>
  <c r="G16" i="29"/>
  <c r="J33" i="29"/>
  <c r="M33" i="29"/>
  <c r="Z31" i="29"/>
  <c r="E9" i="29" s="1"/>
  <c r="S42" i="29"/>
  <c r="Z29" i="29"/>
  <c r="E7" i="29" s="1"/>
  <c r="P8" i="29"/>
  <c r="P9" i="29"/>
  <c r="S14" i="29"/>
  <c r="D7" i="29" s="1"/>
  <c r="P33" i="29"/>
  <c r="D33" i="28"/>
  <c r="P33" i="28"/>
  <c r="Z29" i="28"/>
  <c r="E7" i="28" s="1"/>
  <c r="S33" i="28"/>
  <c r="S42" i="28"/>
  <c r="V33" i="28"/>
  <c r="Z30" i="28"/>
  <c r="E8" i="28" s="1"/>
  <c r="H20" i="28"/>
  <c r="C8" i="28" s="1"/>
  <c r="P42" i="28"/>
  <c r="G16" i="28"/>
  <c r="S21" i="28"/>
  <c r="D9" i="28" s="1"/>
  <c r="G9" i="28" s="1"/>
  <c r="P7" i="27"/>
  <c r="T38" i="23"/>
  <c r="F7" i="23" s="1"/>
  <c r="T40" i="24"/>
  <c r="F9" i="24" s="1"/>
  <c r="P6" i="33"/>
  <c r="P6" i="31"/>
  <c r="P6" i="30"/>
  <c r="P6" i="29"/>
  <c r="P6" i="28"/>
  <c r="D16" i="32"/>
  <c r="I16" i="32" s="1"/>
  <c r="H13" i="33"/>
  <c r="C6" i="33" s="1"/>
  <c r="I16" i="31"/>
  <c r="H13" i="31"/>
  <c r="C6" i="31" s="1"/>
  <c r="H13" i="30"/>
  <c r="D16" i="30"/>
  <c r="I16" i="30" s="1"/>
  <c r="H13" i="29"/>
  <c r="C6" i="29" s="1"/>
  <c r="D16" i="29"/>
  <c r="I16" i="28"/>
  <c r="H13" i="28"/>
  <c r="C6" i="28" s="1"/>
  <c r="G16" i="27"/>
  <c r="D16" i="27"/>
  <c r="G42" i="25"/>
  <c r="T37" i="25"/>
  <c r="T40" i="22"/>
  <c r="F9" i="22" s="1"/>
  <c r="J42" i="33"/>
  <c r="G42" i="33"/>
  <c r="J42" i="32"/>
  <c r="T37" i="32"/>
  <c r="F6" i="32" s="1"/>
  <c r="G42" i="32"/>
  <c r="D42" i="32"/>
  <c r="J42" i="31"/>
  <c r="T37" i="31"/>
  <c r="F6" i="31" s="1"/>
  <c r="J42" i="30"/>
  <c r="T37" i="30"/>
  <c r="T42" i="30" s="1"/>
  <c r="G42" i="30"/>
  <c r="T37" i="29"/>
  <c r="F6" i="29" s="1"/>
  <c r="D42" i="29"/>
  <c r="T38" i="28"/>
  <c r="F7" i="28" s="1"/>
  <c r="J42" i="28"/>
  <c r="G42" i="28"/>
  <c r="G42" i="27"/>
  <c r="J42" i="27"/>
  <c r="M33" i="23"/>
  <c r="J33" i="18"/>
  <c r="Z31" i="24"/>
  <c r="E9" i="24" s="1"/>
  <c r="J33" i="24"/>
  <c r="G33" i="24"/>
  <c r="D33" i="24"/>
  <c r="Z31" i="4"/>
  <c r="E9" i="4" s="1"/>
  <c r="M33" i="4"/>
  <c r="D33" i="16"/>
  <c r="J33" i="16"/>
  <c r="G33" i="16"/>
  <c r="Z30" i="15"/>
  <c r="E8" i="15" s="1"/>
  <c r="M33" i="15"/>
  <c r="M42" i="15"/>
  <c r="J42" i="15"/>
  <c r="G33" i="29"/>
  <c r="Z28" i="30"/>
  <c r="E6" i="30" s="1"/>
  <c r="M33" i="28"/>
  <c r="J33" i="28"/>
  <c r="G33" i="28"/>
  <c r="D42" i="27"/>
  <c r="Z29" i="20"/>
  <c r="E7" i="20" s="1"/>
  <c r="Z28" i="20"/>
  <c r="E6" i="20" s="1"/>
  <c r="J33" i="19"/>
  <c r="M33" i="19"/>
  <c r="G33" i="25"/>
  <c r="M33" i="25"/>
  <c r="J33" i="25"/>
  <c r="G33" i="22"/>
  <c r="Z28" i="22"/>
  <c r="E6" i="22" s="1"/>
  <c r="P6" i="27"/>
  <c r="D33" i="27"/>
  <c r="G33" i="27"/>
  <c r="M42" i="27"/>
  <c r="J33" i="27"/>
  <c r="S42" i="27"/>
  <c r="P33" i="27"/>
  <c r="P42" i="27"/>
  <c r="T37" i="27"/>
  <c r="F6" i="27" s="1"/>
  <c r="S33" i="27"/>
  <c r="P8" i="27"/>
  <c r="R23" i="27"/>
  <c r="H13" i="27"/>
  <c r="C6" i="27" s="1"/>
  <c r="M33" i="27"/>
  <c r="S21" i="27"/>
  <c r="D9" i="27" s="1"/>
  <c r="Z31" i="27"/>
  <c r="E9" i="27" s="1"/>
  <c r="G9" i="27" s="1"/>
  <c r="V33" i="25"/>
  <c r="D42" i="25"/>
  <c r="S21" i="25"/>
  <c r="D8" i="25" s="1"/>
  <c r="P33" i="25"/>
  <c r="P7" i="25"/>
  <c r="S33" i="25"/>
  <c r="Z31" i="25"/>
  <c r="E9" i="25" s="1"/>
  <c r="T38" i="25"/>
  <c r="F7" i="25" s="1"/>
  <c r="D16" i="25"/>
  <c r="D23" i="25"/>
  <c r="Z29" i="25"/>
  <c r="E7" i="25" s="1"/>
  <c r="H13" i="25"/>
  <c r="C6" i="25" s="1"/>
  <c r="J42" i="25"/>
  <c r="T40" i="25"/>
  <c r="F9" i="25" s="1"/>
  <c r="P42" i="25"/>
  <c r="Z30" i="25"/>
  <c r="E8" i="25" s="1"/>
  <c r="Z28" i="25"/>
  <c r="E6" i="25" s="1"/>
  <c r="M42" i="25"/>
  <c r="P7" i="24"/>
  <c r="P6" i="24"/>
  <c r="T38" i="24"/>
  <c r="F7" i="24" s="1"/>
  <c r="V33" i="24"/>
  <c r="S13" i="24"/>
  <c r="S16" i="24" s="1"/>
  <c r="Y33" i="24"/>
  <c r="M33" i="24"/>
  <c r="J42" i="24"/>
  <c r="P8" i="24"/>
  <c r="P33" i="24"/>
  <c r="O16" i="24"/>
  <c r="T16" i="24" s="1"/>
  <c r="S33" i="24"/>
  <c r="G23" i="24"/>
  <c r="T39" i="24"/>
  <c r="F8" i="24" s="1"/>
  <c r="D23" i="24"/>
  <c r="I23" i="24" s="1"/>
  <c r="G42" i="24"/>
  <c r="Z29" i="24"/>
  <c r="E7" i="24" s="1"/>
  <c r="Z30" i="24"/>
  <c r="E8" i="24" s="1"/>
  <c r="H14" i="24"/>
  <c r="C7" i="24" s="1"/>
  <c r="S20" i="24"/>
  <c r="D8" i="24" s="1"/>
  <c r="P6" i="23"/>
  <c r="H13" i="23"/>
  <c r="G16" i="23"/>
  <c r="I16" i="23" s="1"/>
  <c r="S21" i="23"/>
  <c r="D8" i="23" s="1"/>
  <c r="Y33" i="23"/>
  <c r="T39" i="23"/>
  <c r="F8" i="23" s="1"/>
  <c r="R16" i="23"/>
  <c r="T16" i="23" s="1"/>
  <c r="G42" i="23"/>
  <c r="G23" i="23"/>
  <c r="I23" i="23" s="1"/>
  <c r="J42" i="23"/>
  <c r="T40" i="23"/>
  <c r="F9" i="23" s="1"/>
  <c r="P8" i="23"/>
  <c r="M42" i="23"/>
  <c r="P42" i="23"/>
  <c r="R23" i="23"/>
  <c r="G33" i="23"/>
  <c r="T37" i="23"/>
  <c r="F6" i="23" s="1"/>
  <c r="S42" i="23"/>
  <c r="A118" i="3" a="1"/>
  <c r="A118" i="3" s="1"/>
  <c r="J33" i="23"/>
  <c r="M33" i="22"/>
  <c r="V33" i="22"/>
  <c r="Z31" i="22"/>
  <c r="E9" i="22" s="1"/>
  <c r="T37" i="22"/>
  <c r="F6" i="22" s="1"/>
  <c r="S42" i="22"/>
  <c r="T38" i="22"/>
  <c r="F7" i="22" s="1"/>
  <c r="P33" i="22"/>
  <c r="Y33" i="22"/>
  <c r="G42" i="22"/>
  <c r="A54" i="22"/>
  <c r="P8" i="22"/>
  <c r="G16" i="22"/>
  <c r="M42" i="22"/>
  <c r="O23" i="22"/>
  <c r="S33" i="22"/>
  <c r="J42" i="22"/>
  <c r="S20" i="22"/>
  <c r="A112" i="11" a="1"/>
  <c r="A112" i="11" s="1"/>
  <c r="J33" i="22"/>
  <c r="S13" i="22"/>
  <c r="S16" i="22" s="1"/>
  <c r="H20" i="22"/>
  <c r="C7" i="22" s="1"/>
  <c r="D23" i="22"/>
  <c r="I23" i="22" s="1"/>
  <c r="Z29" i="22"/>
  <c r="E7" i="22" s="1"/>
  <c r="D33" i="22"/>
  <c r="Z30" i="22"/>
  <c r="E8" i="22" s="1"/>
  <c r="G8" i="22" s="1"/>
  <c r="A110" i="10" a="1"/>
  <c r="A110" i="10" s="1"/>
  <c r="P9" i="22"/>
  <c r="S33" i="20"/>
  <c r="D16" i="20"/>
  <c r="V33" i="20"/>
  <c r="S21" i="20"/>
  <c r="D9" i="20" s="1"/>
  <c r="O16" i="20"/>
  <c r="T16" i="20" s="1"/>
  <c r="Z31" i="20"/>
  <c r="E9" i="20" s="1"/>
  <c r="T39" i="20"/>
  <c r="F8" i="20" s="1"/>
  <c r="G33" i="20"/>
  <c r="J33" i="20"/>
  <c r="M33" i="20"/>
  <c r="P33" i="20"/>
  <c r="A102" i="10" a="1"/>
  <c r="A102" i="10" s="1"/>
  <c r="R16" i="20"/>
  <c r="Z30" i="20"/>
  <c r="E8" i="20" s="1"/>
  <c r="T38" i="20"/>
  <c r="F7" i="20" s="1"/>
  <c r="P6" i="19"/>
  <c r="S33" i="19"/>
  <c r="D42" i="19"/>
  <c r="G42" i="19"/>
  <c r="S5" i="19"/>
  <c r="O16" i="19"/>
  <c r="H20" i="19"/>
  <c r="C8" i="19" s="1"/>
  <c r="J42" i="19"/>
  <c r="T40" i="19"/>
  <c r="F9" i="19" s="1"/>
  <c r="P8" i="19"/>
  <c r="I16" i="19"/>
  <c r="Z31" i="19"/>
  <c r="E9" i="19" s="1"/>
  <c r="T39" i="19"/>
  <c r="F8" i="19" s="1"/>
  <c r="Z30" i="19"/>
  <c r="E8" i="19" s="1"/>
  <c r="Z29" i="19"/>
  <c r="E7" i="19" s="1"/>
  <c r="R16" i="19"/>
  <c r="Z28" i="19"/>
  <c r="M42" i="19"/>
  <c r="V33" i="19"/>
  <c r="S21" i="19"/>
  <c r="D7" i="19" s="1"/>
  <c r="H14" i="19"/>
  <c r="C9" i="19" s="1"/>
  <c r="S20" i="19"/>
  <c r="D8" i="19" s="1"/>
  <c r="G33" i="19"/>
  <c r="P42" i="19"/>
  <c r="D16" i="18"/>
  <c r="I16" i="18" s="1"/>
  <c r="S5" i="18"/>
  <c r="Z29" i="18"/>
  <c r="E7" i="18" s="1"/>
  <c r="G42" i="18"/>
  <c r="D42" i="18"/>
  <c r="Z31" i="18"/>
  <c r="E9" i="18" s="1"/>
  <c r="Z30" i="18"/>
  <c r="E8" i="18" s="1"/>
  <c r="J42" i="18"/>
  <c r="T40" i="18"/>
  <c r="F9" i="18" s="1"/>
  <c r="P33" i="18"/>
  <c r="V33" i="18"/>
  <c r="S21" i="18"/>
  <c r="D7" i="18" s="1"/>
  <c r="T39" i="18"/>
  <c r="F8" i="18" s="1"/>
  <c r="T38" i="18"/>
  <c r="F7" i="18" s="1"/>
  <c r="O16" i="18"/>
  <c r="T16" i="18" s="1"/>
  <c r="Z28" i="18"/>
  <c r="E6" i="18" s="1"/>
  <c r="M42" i="18"/>
  <c r="P8" i="18"/>
  <c r="P33" i="16"/>
  <c r="S33" i="16"/>
  <c r="S14" i="16"/>
  <c r="D9" i="16" s="1"/>
  <c r="V33" i="16"/>
  <c r="D42" i="16"/>
  <c r="Z31" i="16"/>
  <c r="E9" i="16" s="1"/>
  <c r="G9" i="16" s="1"/>
  <c r="T39" i="16"/>
  <c r="F8" i="16" s="1"/>
  <c r="M33" i="16"/>
  <c r="P7" i="16"/>
  <c r="Z30" i="16"/>
  <c r="E8" i="16" s="1"/>
  <c r="T38" i="16"/>
  <c r="F7" i="16" s="1"/>
  <c r="Z29" i="16"/>
  <c r="E7" i="16" s="1"/>
  <c r="G42" i="16"/>
  <c r="H13" i="16"/>
  <c r="C6" i="16" s="1"/>
  <c r="J42" i="16"/>
  <c r="T40" i="16"/>
  <c r="F9" i="16" s="1"/>
  <c r="S5" i="15"/>
  <c r="T39" i="15"/>
  <c r="F8" i="15" s="1"/>
  <c r="Z29" i="15"/>
  <c r="E7" i="15" s="1"/>
  <c r="G7" i="15" s="1"/>
  <c r="D23" i="15"/>
  <c r="S42" i="15"/>
  <c r="G23" i="15"/>
  <c r="I23" i="15" s="1"/>
  <c r="R16" i="15"/>
  <c r="O23" i="15"/>
  <c r="T23" i="15" s="1"/>
  <c r="G33" i="15"/>
  <c r="T38" i="15"/>
  <c r="F7" i="15" s="1"/>
  <c r="P7" i="15"/>
  <c r="Z31" i="15"/>
  <c r="E9" i="15" s="1"/>
  <c r="Z28" i="15"/>
  <c r="E6" i="15" s="1"/>
  <c r="T40" i="15"/>
  <c r="F9" i="15" s="1"/>
  <c r="G16" i="15"/>
  <c r="P6" i="15"/>
  <c r="D33" i="15"/>
  <c r="J33" i="15"/>
  <c r="G42" i="15"/>
  <c r="P9" i="4"/>
  <c r="P8" i="4"/>
  <c r="V33" i="4"/>
  <c r="Y33" i="4"/>
  <c r="P7" i="4"/>
  <c r="T37" i="4"/>
  <c r="T42" i="4" s="1"/>
  <c r="P6" i="4"/>
  <c r="G42" i="4"/>
  <c r="A54" i="3" a="1"/>
  <c r="A54" i="3" s="1"/>
  <c r="O16" i="4"/>
  <c r="Z30" i="4"/>
  <c r="E8" i="4" s="1"/>
  <c r="T38" i="4"/>
  <c r="F7" i="4" s="1"/>
  <c r="T39" i="4"/>
  <c r="F8" i="4" s="1"/>
  <c r="J42" i="4"/>
  <c r="T40" i="4"/>
  <c r="F9" i="4" s="1"/>
  <c r="H20" i="4"/>
  <c r="C9" i="4" s="1"/>
  <c r="M42" i="4"/>
  <c r="A80" i="11" a="1"/>
  <c r="A80" i="11" s="1"/>
  <c r="S13" i="17"/>
  <c r="D6" i="17" s="1"/>
  <c r="P33" i="17"/>
  <c r="P62" i="2" s="1"/>
  <c r="M33" i="17"/>
  <c r="M62" i="2" s="1"/>
  <c r="S14" i="17"/>
  <c r="D7" i="17" s="1"/>
  <c r="G16" i="17"/>
  <c r="T37" i="17"/>
  <c r="F6" i="17" s="1"/>
  <c r="S42" i="17"/>
  <c r="Y33" i="17"/>
  <c r="Y62" i="2" s="1"/>
  <c r="S5" i="17"/>
  <c r="H14" i="17"/>
  <c r="H16" i="17" s="1"/>
  <c r="J33" i="17"/>
  <c r="J62" i="2" s="1"/>
  <c r="J57" i="2"/>
  <c r="D16" i="17"/>
  <c r="P6" i="17"/>
  <c r="S21" i="17"/>
  <c r="D9" i="17" s="1"/>
  <c r="R16" i="17"/>
  <c r="Z30" i="17"/>
  <c r="Z31" i="17"/>
  <c r="T39" i="17"/>
  <c r="F8" i="17" s="1"/>
  <c r="P7" i="17"/>
  <c r="Z29" i="17"/>
  <c r="D42" i="17"/>
  <c r="D58" i="2"/>
  <c r="P57" i="2"/>
  <c r="S33" i="17"/>
  <c r="S62" i="2" s="1"/>
  <c r="G23" i="17"/>
  <c r="D23" i="17"/>
  <c r="G42" i="17"/>
  <c r="J42" i="17"/>
  <c r="T40" i="17"/>
  <c r="F9" i="17" s="1"/>
  <c r="P8" i="17"/>
  <c r="P9" i="17"/>
  <c r="O23" i="17"/>
  <c r="Z28" i="17"/>
  <c r="Z57" i="2" s="1"/>
  <c r="V33" i="17"/>
  <c r="V62" i="2" s="1"/>
  <c r="M42" i="17"/>
  <c r="M57" i="2"/>
  <c r="R23" i="17"/>
  <c r="G33" i="17"/>
  <c r="G62" i="2" s="1"/>
  <c r="P42" i="17"/>
  <c r="V59" i="2"/>
  <c r="J59" i="2"/>
  <c r="S16" i="33"/>
  <c r="D6" i="33"/>
  <c r="E6" i="33"/>
  <c r="F6" i="33"/>
  <c r="G7" i="33"/>
  <c r="S23" i="33"/>
  <c r="D8" i="33"/>
  <c r="G9" i="33"/>
  <c r="D33" i="33"/>
  <c r="D42" i="33"/>
  <c r="H20" i="33"/>
  <c r="O16" i="33"/>
  <c r="O23" i="33"/>
  <c r="T23" i="33" s="1"/>
  <c r="I23" i="32"/>
  <c r="AA33" i="32"/>
  <c r="T42" i="32"/>
  <c r="C6" i="32"/>
  <c r="H16" i="32"/>
  <c r="H20" i="32"/>
  <c r="S20" i="32"/>
  <c r="Z28" i="32"/>
  <c r="S13" i="32"/>
  <c r="E6" i="31"/>
  <c r="H16" i="31"/>
  <c r="C7" i="31"/>
  <c r="D42" i="31"/>
  <c r="H20" i="31"/>
  <c r="S20" i="31"/>
  <c r="D33" i="31"/>
  <c r="S13" i="31"/>
  <c r="I23" i="30"/>
  <c r="G9" i="30"/>
  <c r="C6" i="30"/>
  <c r="H16" i="30"/>
  <c r="S13" i="30"/>
  <c r="S20" i="30"/>
  <c r="D42" i="30"/>
  <c r="H20" i="30"/>
  <c r="D33" i="30"/>
  <c r="S23" i="29"/>
  <c r="D8" i="29"/>
  <c r="I23" i="29"/>
  <c r="S13" i="29"/>
  <c r="O23" i="29"/>
  <c r="T23" i="29" s="1"/>
  <c r="T38" i="29"/>
  <c r="F7" i="29" s="1"/>
  <c r="Z28" i="29"/>
  <c r="H20" i="29"/>
  <c r="F6" i="28"/>
  <c r="I23" i="28"/>
  <c r="S23" i="28"/>
  <c r="D8" i="28"/>
  <c r="D42" i="28"/>
  <c r="S13" i="28"/>
  <c r="G23" i="28"/>
  <c r="O23" i="28"/>
  <c r="T23" i="28" s="1"/>
  <c r="Z28" i="28"/>
  <c r="P9" i="27"/>
  <c r="C8" i="27"/>
  <c r="H23" i="27"/>
  <c r="D8" i="27"/>
  <c r="H16" i="27"/>
  <c r="S13" i="27"/>
  <c r="D23" i="27"/>
  <c r="I23" i="27" s="1"/>
  <c r="T38" i="27"/>
  <c r="F7" i="27" s="1"/>
  <c r="G7" i="27" s="1"/>
  <c r="O23" i="27"/>
  <c r="T23" i="27" s="1"/>
  <c r="Z28" i="27"/>
  <c r="A118" i="10" a="1"/>
  <c r="A118" i="10" s="1"/>
  <c r="A120" i="11" a="1"/>
  <c r="A120" i="11" s="1"/>
  <c r="A86" i="10" a="1"/>
  <c r="A86" i="10" s="1"/>
  <c r="A134" i="3" a="1"/>
  <c r="A134" i="3" s="1"/>
  <c r="A134" i="10" a="1"/>
  <c r="A134" i="10" s="1"/>
  <c r="A136" i="11" a="1"/>
  <c r="A136" i="11" s="1"/>
  <c r="A78" i="10" a="1"/>
  <c r="A78" i="10" s="1"/>
  <c r="A54" i="17"/>
  <c r="A78" i="3" s="1" a="1"/>
  <c r="A78" i="3" s="1"/>
  <c r="A96" i="11" a="1"/>
  <c r="A96" i="11" s="1"/>
  <c r="A94" i="3" a="1"/>
  <c r="A94" i="3" s="1"/>
  <c r="A94" i="10" a="1"/>
  <c r="A94" i="10" s="1"/>
  <c r="A104" i="11" a="1"/>
  <c r="A104" i="11" s="1"/>
  <c r="A102" i="3" a="1"/>
  <c r="A102" i="3" s="1"/>
  <c r="A56" i="11" a="1"/>
  <c r="A56" i="11" s="1"/>
  <c r="A54" i="10" a="1"/>
  <c r="A54" i="10" s="1"/>
  <c r="A110" i="3" a="1"/>
  <c r="A110" i="3" s="1"/>
  <c r="A88" i="11" a="1"/>
  <c r="A88" i="11" s="1"/>
  <c r="A86" i="3" a="1"/>
  <c r="A86" i="3" s="1"/>
  <c r="A126" i="10" a="1"/>
  <c r="A126" i="10" s="1"/>
  <c r="A128" i="11" a="1"/>
  <c r="A128" i="11" s="1"/>
  <c r="A126" i="3" a="1"/>
  <c r="A126" i="3" s="1"/>
  <c r="R23" i="16"/>
  <c r="H13" i="15"/>
  <c r="C9" i="15" s="1"/>
  <c r="A70" i="10" a="1"/>
  <c r="A70" i="10" s="1"/>
  <c r="A72" i="11" a="1"/>
  <c r="A72" i="11" s="1"/>
  <c r="A70" i="3" a="1"/>
  <c r="A70" i="3" s="1"/>
  <c r="A62" i="3" a="1"/>
  <c r="A62" i="3" s="1"/>
  <c r="A62" i="10" a="1"/>
  <c r="A62" i="10" s="1"/>
  <c r="A64" i="11" a="1"/>
  <c r="A64" i="11" s="1"/>
  <c r="V33" i="23"/>
  <c r="Z29" i="23"/>
  <c r="E7" i="23" s="1"/>
  <c r="P33" i="23"/>
  <c r="S33" i="23"/>
  <c r="Z30" i="23"/>
  <c r="E8" i="23" s="1"/>
  <c r="Z31" i="23"/>
  <c r="E9" i="23" s="1"/>
  <c r="D33" i="23"/>
  <c r="I23" i="25"/>
  <c r="F6" i="25"/>
  <c r="H20" i="25"/>
  <c r="C7" i="25" s="1"/>
  <c r="T39" i="25"/>
  <c r="F8" i="25" s="1"/>
  <c r="D33" i="25"/>
  <c r="O23" i="25"/>
  <c r="T23" i="25" s="1"/>
  <c r="S13" i="25"/>
  <c r="D6" i="25" s="1"/>
  <c r="F6" i="24"/>
  <c r="D42" i="24"/>
  <c r="H20" i="24"/>
  <c r="Z28" i="24"/>
  <c r="H13" i="24"/>
  <c r="D42" i="23"/>
  <c r="H20" i="23"/>
  <c r="C7" i="23" s="1"/>
  <c r="Z28" i="23"/>
  <c r="O23" i="23"/>
  <c r="S13" i="23"/>
  <c r="H16" i="22"/>
  <c r="P6" i="22"/>
  <c r="D42" i="22"/>
  <c r="S21" i="22"/>
  <c r="D9" i="22" s="1"/>
  <c r="D16" i="22"/>
  <c r="I16" i="22" s="1"/>
  <c r="R23" i="22"/>
  <c r="J33" i="4"/>
  <c r="G33" i="4"/>
  <c r="Z28" i="4"/>
  <c r="E6" i="4" s="1"/>
  <c r="G16" i="4"/>
  <c r="H14" i="4"/>
  <c r="C7" i="4" s="1"/>
  <c r="D16" i="4"/>
  <c r="Z29" i="4"/>
  <c r="E7" i="4" s="1"/>
  <c r="S33" i="4"/>
  <c r="C6" i="20"/>
  <c r="H16" i="20"/>
  <c r="I23" i="20"/>
  <c r="D42" i="20"/>
  <c r="U42" i="20" s="1"/>
  <c r="D33" i="20"/>
  <c r="H20" i="20"/>
  <c r="S13" i="20"/>
  <c r="S20" i="20"/>
  <c r="P9" i="19"/>
  <c r="F6" i="19"/>
  <c r="C6" i="19"/>
  <c r="S23" i="19"/>
  <c r="S13" i="19"/>
  <c r="G23" i="19"/>
  <c r="I23" i="19" s="1"/>
  <c r="D33" i="19"/>
  <c r="T38" i="19"/>
  <c r="F7" i="19" s="1"/>
  <c r="O23" i="19"/>
  <c r="T23" i="19" s="1"/>
  <c r="G23" i="18"/>
  <c r="H20" i="18"/>
  <c r="C8" i="18" s="1"/>
  <c r="I23" i="18"/>
  <c r="R23" i="18"/>
  <c r="T23" i="18" s="1"/>
  <c r="P42" i="18"/>
  <c r="G33" i="18"/>
  <c r="F6" i="18"/>
  <c r="M33" i="18"/>
  <c r="C6" i="18"/>
  <c r="H16" i="18"/>
  <c r="S33" i="18"/>
  <c r="S13" i="18"/>
  <c r="S20" i="18"/>
  <c r="D8" i="18" s="1"/>
  <c r="D33" i="18"/>
  <c r="H20" i="17"/>
  <c r="S20" i="17"/>
  <c r="D33" i="17"/>
  <c r="O16" i="17"/>
  <c r="T38" i="17"/>
  <c r="F7" i="17" s="1"/>
  <c r="S23" i="16"/>
  <c r="F6" i="16"/>
  <c r="O23" i="16"/>
  <c r="Z28" i="16"/>
  <c r="H20" i="16"/>
  <c r="C7" i="16" s="1"/>
  <c r="S13" i="16"/>
  <c r="D6" i="16" s="1"/>
  <c r="P8" i="15"/>
  <c r="P9" i="15"/>
  <c r="T37" i="15"/>
  <c r="D42" i="15"/>
  <c r="D16" i="15"/>
  <c r="I16" i="15" s="1"/>
  <c r="O16" i="15"/>
  <c r="H20" i="15"/>
  <c r="S20" i="15"/>
  <c r="D6" i="15" s="1"/>
  <c r="D33" i="4"/>
  <c r="D23" i="4"/>
  <c r="I23" i="4" s="1"/>
  <c r="H13" i="4"/>
  <c r="S20" i="4"/>
  <c r="D9" i="4" s="1"/>
  <c r="S14" i="4"/>
  <c r="D42" i="4"/>
  <c r="T23" i="20" l="1"/>
  <c r="T16" i="19"/>
  <c r="T23" i="22"/>
  <c r="T16" i="25"/>
  <c r="A146" i="7" a="1"/>
  <c r="A146" i="7" s="1"/>
  <c r="D6" i="22"/>
  <c r="T23" i="23"/>
  <c r="T16" i="4"/>
  <c r="T23" i="16"/>
  <c r="S16" i="15"/>
  <c r="S23" i="24"/>
  <c r="T16" i="15"/>
  <c r="G9" i="18"/>
  <c r="H9" i="18" s="1"/>
  <c r="G9" i="24"/>
  <c r="A21" i="6" a="1"/>
  <c r="A21" i="6" s="1"/>
  <c r="T42" i="31"/>
  <c r="G7" i="23"/>
  <c r="H7" i="23" s="1"/>
  <c r="G9" i="20"/>
  <c r="G9" i="22"/>
  <c r="AA33" i="31"/>
  <c r="G7" i="29"/>
  <c r="S7" i="29" s="1"/>
  <c r="G7" i="28"/>
  <c r="C9" i="23"/>
  <c r="H16" i="23"/>
  <c r="I16" i="24"/>
  <c r="I23" i="16"/>
  <c r="I16" i="16"/>
  <c r="H16" i="16"/>
  <c r="I16" i="20"/>
  <c r="I23" i="17"/>
  <c r="G9" i="19"/>
  <c r="S9" i="19" s="1"/>
  <c r="H16" i="19"/>
  <c r="G7" i="25"/>
  <c r="S7" i="25" s="1"/>
  <c r="I16" i="25"/>
  <c r="H23" i="22"/>
  <c r="A141" i="8" a="1"/>
  <c r="A141" i="8" s="1"/>
  <c r="T16" i="33"/>
  <c r="Z33" i="33"/>
  <c r="H16" i="33"/>
  <c r="T42" i="33"/>
  <c r="Z33" i="31"/>
  <c r="U42" i="31"/>
  <c r="G7" i="31"/>
  <c r="T16" i="31"/>
  <c r="AA33" i="29"/>
  <c r="H16" i="29"/>
  <c r="U42" i="29"/>
  <c r="I16" i="29"/>
  <c r="H16" i="28"/>
  <c r="T42" i="28"/>
  <c r="C34" i="13" s="1"/>
  <c r="H23" i="28"/>
  <c r="G7" i="18"/>
  <c r="S7" i="18" s="1"/>
  <c r="U42" i="18"/>
  <c r="T42" i="24"/>
  <c r="C7" i="13" s="1"/>
  <c r="A128" i="6" a="1"/>
  <c r="A128" i="6" s="1"/>
  <c r="F6" i="4"/>
  <c r="G9" i="15"/>
  <c r="S9" i="15" s="1"/>
  <c r="I16" i="27"/>
  <c r="G9" i="25"/>
  <c r="H9" i="25" s="1"/>
  <c r="U42" i="25"/>
  <c r="U42" i="33"/>
  <c r="U42" i="32"/>
  <c r="F6" i="30"/>
  <c r="U42" i="30"/>
  <c r="U42" i="28"/>
  <c r="Z33" i="18"/>
  <c r="AA33" i="24"/>
  <c r="G9" i="4"/>
  <c r="H9" i="4" s="1"/>
  <c r="AA33" i="16"/>
  <c r="G7" i="16"/>
  <c r="H7" i="16" s="1"/>
  <c r="Z33" i="15"/>
  <c r="AA33" i="33"/>
  <c r="A211" i="2" a="1"/>
  <c r="A211" i="2" s="1"/>
  <c r="Z33" i="30"/>
  <c r="AA33" i="30"/>
  <c r="AA33" i="28"/>
  <c r="U42" i="27"/>
  <c r="G7" i="20"/>
  <c r="H7" i="20" s="1"/>
  <c r="AA33" i="20"/>
  <c r="G8" i="19"/>
  <c r="H8" i="19" s="1"/>
  <c r="G7" i="19"/>
  <c r="H7" i="19" s="1"/>
  <c r="Z33" i="19"/>
  <c r="A67" i="2" s="1" a="1"/>
  <c r="A67" i="2" s="1"/>
  <c r="Z33" i="22"/>
  <c r="B16" i="13" s="1"/>
  <c r="AA33" i="22"/>
  <c r="T42" i="27"/>
  <c r="C33" i="13" s="1"/>
  <c r="AA33" i="27"/>
  <c r="S23" i="27"/>
  <c r="T42" i="25"/>
  <c r="AA33" i="25"/>
  <c r="S23" i="25"/>
  <c r="Z33" i="25"/>
  <c r="A136" i="2" s="1" a="1"/>
  <c r="A136" i="2" s="1"/>
  <c r="H16" i="25"/>
  <c r="A178" i="7" a="1"/>
  <c r="A178" i="7" s="1"/>
  <c r="D6" i="24"/>
  <c r="A185" i="7" a="1"/>
  <c r="A185" i="7" s="1"/>
  <c r="G7" i="24"/>
  <c r="U42" i="24"/>
  <c r="U42" i="23"/>
  <c r="T42" i="23"/>
  <c r="A117" i="6" s="1" a="1"/>
  <c r="A117" i="6" s="1"/>
  <c r="AA33" i="23"/>
  <c r="G9" i="23"/>
  <c r="S9" i="23" s="1"/>
  <c r="S23" i="23"/>
  <c r="G6" i="22"/>
  <c r="H6" i="22" s="1"/>
  <c r="T42" i="22"/>
  <c r="D7" i="22"/>
  <c r="G7" i="22" s="1"/>
  <c r="S7" i="22" s="1"/>
  <c r="A153" i="7" a="1"/>
  <c r="A153" i="7" s="1"/>
  <c r="A148" i="8" a="1"/>
  <c r="A148" i="8" s="1"/>
  <c r="U42" i="22"/>
  <c r="A125" i="8" a="1"/>
  <c r="A125" i="8" s="1"/>
  <c r="T42" i="20"/>
  <c r="A91" i="6" s="1" a="1"/>
  <c r="A91" i="6" s="1"/>
  <c r="Z33" i="20"/>
  <c r="E6" i="19"/>
  <c r="U42" i="19"/>
  <c r="H23" i="19"/>
  <c r="A110" i="8" a="1"/>
  <c r="A110" i="8" s="1"/>
  <c r="A121" i="7" a="1"/>
  <c r="A121" i="7" s="1"/>
  <c r="AA33" i="19"/>
  <c r="S9" i="18"/>
  <c r="T42" i="18"/>
  <c r="A94" i="8" a="1"/>
  <c r="A94" i="8" s="1"/>
  <c r="A101" i="8" a="1"/>
  <c r="A101" i="8" s="1"/>
  <c r="U42" i="16"/>
  <c r="A62" i="8" a="1"/>
  <c r="A62" i="8" s="1"/>
  <c r="T42" i="16"/>
  <c r="U42" i="15"/>
  <c r="A49" i="7" a="1"/>
  <c r="A49" i="7" s="1"/>
  <c r="AA33" i="15"/>
  <c r="H16" i="15"/>
  <c r="C6" i="15"/>
  <c r="C4" i="13"/>
  <c r="U42" i="4"/>
  <c r="H23" i="4"/>
  <c r="T16" i="17"/>
  <c r="I16" i="17"/>
  <c r="S16" i="17"/>
  <c r="C7" i="17"/>
  <c r="E6" i="17"/>
  <c r="G6" i="17" s="1"/>
  <c r="U42" i="17"/>
  <c r="E9" i="17"/>
  <c r="G9" i="17" s="1"/>
  <c r="Z60" i="2"/>
  <c r="E8" i="17"/>
  <c r="Z59" i="2"/>
  <c r="E7" i="17"/>
  <c r="Z58" i="2"/>
  <c r="Z33" i="17"/>
  <c r="T42" i="17"/>
  <c r="A54" i="6" s="1" a="1"/>
  <c r="A54" i="6" s="1"/>
  <c r="A78" i="8" a="1"/>
  <c r="A78" i="8" s="1"/>
  <c r="T23" i="17"/>
  <c r="AA33" i="17"/>
  <c r="D62" i="2"/>
  <c r="H23" i="33"/>
  <c r="C8" i="33"/>
  <c r="G8" i="33" s="1"/>
  <c r="S7" i="33"/>
  <c r="H7" i="33"/>
  <c r="S9" i="33"/>
  <c r="H9" i="33"/>
  <c r="G6" i="33"/>
  <c r="D6" i="32"/>
  <c r="S16" i="32"/>
  <c r="S23" i="32"/>
  <c r="D8" i="32"/>
  <c r="C8" i="32"/>
  <c r="G8" i="32" s="1"/>
  <c r="H23" i="32"/>
  <c r="S7" i="32"/>
  <c r="H7" i="32"/>
  <c r="E6" i="32"/>
  <c r="Z33" i="32"/>
  <c r="S9" i="32"/>
  <c r="H9" i="32"/>
  <c r="S23" i="31"/>
  <c r="D8" i="31"/>
  <c r="C8" i="31"/>
  <c r="H23" i="31"/>
  <c r="S9" i="31"/>
  <c r="H9" i="31"/>
  <c r="H7" i="31"/>
  <c r="S7" i="31"/>
  <c r="S16" i="31"/>
  <c r="D6" i="31"/>
  <c r="G6" i="31" s="1"/>
  <c r="H7" i="30"/>
  <c r="S7" i="30"/>
  <c r="S23" i="30"/>
  <c r="D8" i="30"/>
  <c r="H9" i="30"/>
  <c r="S9" i="30"/>
  <c r="D6" i="30"/>
  <c r="G6" i="30" s="1"/>
  <c r="S16" i="30"/>
  <c r="C8" i="30"/>
  <c r="H23" i="30"/>
  <c r="D6" i="29"/>
  <c r="S16" i="29"/>
  <c r="T42" i="29"/>
  <c r="C35" i="13" s="1"/>
  <c r="S9" i="29"/>
  <c r="H9" i="29"/>
  <c r="C8" i="29"/>
  <c r="G8" i="29" s="1"/>
  <c r="H23" i="29"/>
  <c r="Z33" i="29"/>
  <c r="E6" i="29"/>
  <c r="E6" i="28"/>
  <c r="Z33" i="28"/>
  <c r="D6" i="28"/>
  <c r="S16" i="28"/>
  <c r="S9" i="28"/>
  <c r="H9" i="28"/>
  <c r="S7" i="28"/>
  <c r="H7" i="28"/>
  <c r="G8" i="28"/>
  <c r="D6" i="27"/>
  <c r="S16" i="27"/>
  <c r="S9" i="27"/>
  <c r="H9" i="27"/>
  <c r="S7" i="27"/>
  <c r="H7" i="27"/>
  <c r="E6" i="27"/>
  <c r="Z33" i="27"/>
  <c r="G8" i="27"/>
  <c r="A72" i="7" a="1"/>
  <c r="A72" i="7" s="1"/>
  <c r="S16" i="25"/>
  <c r="G6" i="25"/>
  <c r="H23" i="25"/>
  <c r="G8" i="25"/>
  <c r="C8" i="24"/>
  <c r="G8" i="24" s="1"/>
  <c r="H23" i="24"/>
  <c r="H9" i="24"/>
  <c r="S9" i="24"/>
  <c r="H16" i="24"/>
  <c r="C6" i="24"/>
  <c r="Z33" i="24"/>
  <c r="E6" i="24"/>
  <c r="G8" i="23"/>
  <c r="H23" i="23"/>
  <c r="S16" i="23"/>
  <c r="D6" i="23"/>
  <c r="E6" i="23"/>
  <c r="Z33" i="23"/>
  <c r="A103" i="2" s="1" a="1"/>
  <c r="A103" i="2" s="1"/>
  <c r="S9" i="22"/>
  <c r="H9" i="22"/>
  <c r="S8" i="22"/>
  <c r="H8" i="22"/>
  <c r="S23" i="22"/>
  <c r="AA33" i="4"/>
  <c r="Z33" i="4"/>
  <c r="I16" i="4"/>
  <c r="H23" i="20"/>
  <c r="C8" i="20"/>
  <c r="S23" i="20"/>
  <c r="D8" i="20"/>
  <c r="H9" i="20"/>
  <c r="S9" i="20"/>
  <c r="S16" i="20"/>
  <c r="D6" i="20"/>
  <c r="G6" i="20" s="1"/>
  <c r="T42" i="19"/>
  <c r="A80" i="6" s="1" a="1"/>
  <c r="A80" i="6" s="1"/>
  <c r="D6" i="19"/>
  <c r="S16" i="19"/>
  <c r="AA33" i="18"/>
  <c r="S23" i="18"/>
  <c r="S16" i="18"/>
  <c r="D6" i="18"/>
  <c r="G8" i="18"/>
  <c r="H23" i="18"/>
  <c r="S23" i="17"/>
  <c r="D8" i="17"/>
  <c r="C8" i="17"/>
  <c r="H23" i="17"/>
  <c r="E6" i="16"/>
  <c r="Z33" i="16"/>
  <c r="H9" i="16"/>
  <c r="S9" i="16"/>
  <c r="S16" i="16"/>
  <c r="H23" i="16"/>
  <c r="G8" i="16"/>
  <c r="F6" i="15"/>
  <c r="T42" i="15"/>
  <c r="S7" i="15"/>
  <c r="H7" i="15"/>
  <c r="H23" i="15"/>
  <c r="S23" i="15"/>
  <c r="H16" i="4"/>
  <c r="C6" i="4"/>
  <c r="S16" i="4"/>
  <c r="D7" i="4"/>
  <c r="G7" i="4" s="1"/>
  <c r="S23" i="4"/>
  <c r="G8" i="4"/>
  <c r="A201" i="7" l="1" a="1"/>
  <c r="A201" i="7" s="1"/>
  <c r="H7" i="25"/>
  <c r="S9" i="25"/>
  <c r="H9" i="15"/>
  <c r="A56" i="7" a="1"/>
  <c r="A56" i="7" s="1"/>
  <c r="S7" i="23"/>
  <c r="H9" i="19"/>
  <c r="S6" i="22"/>
  <c r="H7" i="29"/>
  <c r="H7" i="18"/>
  <c r="A125" i="2" a="1"/>
  <c r="A125" i="2" s="1"/>
  <c r="B7" i="13"/>
  <c r="A191" i="2" a="1"/>
  <c r="A191" i="2" s="1"/>
  <c r="B35" i="13"/>
  <c r="D35" i="13" s="1"/>
  <c r="B34" i="13"/>
  <c r="D34" i="13" s="1"/>
  <c r="A152" i="2" a="1"/>
  <c r="B33" i="13"/>
  <c r="D33" i="13" s="1"/>
  <c r="A157" i="8" a="1"/>
  <c r="A157" i="8" s="1"/>
  <c r="S9" i="4"/>
  <c r="A53" i="8" a="1"/>
  <c r="A53" i="8" s="1"/>
  <c r="G7" i="17"/>
  <c r="H7" i="17" s="1"/>
  <c r="S8" i="19"/>
  <c r="S7" i="19"/>
  <c r="G8" i="31"/>
  <c r="G8" i="30"/>
  <c r="H9" i="23"/>
  <c r="D7" i="13"/>
  <c r="S7" i="20"/>
  <c r="B8" i="13"/>
  <c r="A113" i="2" a="1"/>
  <c r="A113" i="2" s="1"/>
  <c r="S7" i="16"/>
  <c r="G6" i="16"/>
  <c r="G10" i="16" s="1"/>
  <c r="A31" i="2" a="1"/>
  <c r="A31" i="2" s="1"/>
  <c r="B5" i="13"/>
  <c r="G6" i="15"/>
  <c r="S6" i="15" s="1"/>
  <c r="A201" i="2" a="1"/>
  <c r="A201" i="2" s="1"/>
  <c r="G6" i="32"/>
  <c r="H6" i="32" s="1"/>
  <c r="A181" i="2" a="1"/>
  <c r="A181" i="2" s="1"/>
  <c r="G6" i="29"/>
  <c r="S6" i="29" s="1"/>
  <c r="A171" i="2" a="1"/>
  <c r="A171" i="2" s="1"/>
  <c r="G6" i="28"/>
  <c r="H6" i="28" s="1"/>
  <c r="A161" i="2" a="1"/>
  <c r="A161" i="2" s="1"/>
  <c r="G8" i="17"/>
  <c r="B14" i="13"/>
  <c r="G6" i="19"/>
  <c r="H6" i="19" s="1"/>
  <c r="A94" i="2" a="1"/>
  <c r="A94" i="2" s="1"/>
  <c r="G10" i="22"/>
  <c r="H7" i="22"/>
  <c r="A189" i="8" a="1"/>
  <c r="A189" i="8" s="1"/>
  <c r="A196" i="8" a="1"/>
  <c r="A196" i="8" s="1"/>
  <c r="A194" i="7" a="1"/>
  <c r="A194" i="7" s="1"/>
  <c r="C18" i="13"/>
  <c r="B18" i="13"/>
  <c r="A139" i="6" a="1"/>
  <c r="A139" i="6" s="1"/>
  <c r="H7" i="24"/>
  <c r="S7" i="24"/>
  <c r="A173" i="8" a="1"/>
  <c r="A173" i="8" s="1"/>
  <c r="A180" i="8" a="1"/>
  <c r="A180" i="8" s="1"/>
  <c r="C23" i="13"/>
  <c r="A169" i="7" a="1"/>
  <c r="A169" i="7" s="1"/>
  <c r="A162" i="7" a="1"/>
  <c r="A162" i="7" s="1"/>
  <c r="A164" i="8" a="1"/>
  <c r="A164" i="8" s="1"/>
  <c r="C16" i="13"/>
  <c r="D16" i="13" s="1"/>
  <c r="A102" i="6" a="1"/>
  <c r="A102" i="6" s="1"/>
  <c r="B15" i="13"/>
  <c r="A137" i="7" a="1"/>
  <c r="A137" i="7" s="1"/>
  <c r="C15" i="13"/>
  <c r="A132" i="8" a="1"/>
  <c r="A132" i="8" s="1"/>
  <c r="A83" i="2" a="1"/>
  <c r="A83" i="2" s="1"/>
  <c r="A130" i="7" a="1"/>
  <c r="A130" i="7" s="1"/>
  <c r="A116" i="8" a="1"/>
  <c r="A116" i="8" s="1"/>
  <c r="C14" i="13"/>
  <c r="A114" i="7" a="1"/>
  <c r="A114" i="7" s="1"/>
  <c r="C8" i="13"/>
  <c r="A104" i="7" a="1"/>
  <c r="A104" i="7" s="1"/>
  <c r="A69" i="6" a="1"/>
  <c r="A69" i="6" s="1"/>
  <c r="G6" i="18"/>
  <c r="S6" i="18" s="1"/>
  <c r="A97" i="7" a="1"/>
  <c r="A97" i="7" s="1"/>
  <c r="A65" i="7" a="1"/>
  <c r="A65" i="7" s="1"/>
  <c r="A69" i="8" a="1"/>
  <c r="A69" i="8" s="1"/>
  <c r="C6" i="13"/>
  <c r="B6" i="13"/>
  <c r="A43" i="6" a="1"/>
  <c r="A43" i="6" s="1"/>
  <c r="A42" i="2" a="1"/>
  <c r="A42" i="2" s="1"/>
  <c r="C5" i="13"/>
  <c r="A47" i="8" a="1"/>
  <c r="A47" i="8" s="1"/>
  <c r="A32" i="6" a="1"/>
  <c r="A32" i="6" s="1"/>
  <c r="A33" i="7" a="1"/>
  <c r="A33" i="7" s="1"/>
  <c r="A30" i="8" a="1"/>
  <c r="A30" i="8" s="1"/>
  <c r="A21" i="2" a="1"/>
  <c r="A21" i="2" s="1"/>
  <c r="B4" i="13"/>
  <c r="D4" i="13" s="1"/>
  <c r="A37" i="8" a="1"/>
  <c r="A37" i="8" s="1"/>
  <c r="A40" i="7" a="1"/>
  <c r="A40" i="7" s="1"/>
  <c r="G6" i="4"/>
  <c r="S6" i="4" s="1"/>
  <c r="A81" i="7" a="1"/>
  <c r="A81" i="7" s="1"/>
  <c r="H9" i="17"/>
  <c r="S9" i="17"/>
  <c r="B17" i="13"/>
  <c r="Z62" i="2"/>
  <c r="A88" i="7" a="1"/>
  <c r="A88" i="7" s="1"/>
  <c r="A85" i="8" a="1"/>
  <c r="A85" i="8" s="1"/>
  <c r="C17" i="13"/>
  <c r="G10" i="33"/>
  <c r="S6" i="33"/>
  <c r="H6" i="33"/>
  <c r="S8" i="33"/>
  <c r="H8" i="33"/>
  <c r="S8" i="32"/>
  <c r="H8" i="32"/>
  <c r="G10" i="31"/>
  <c r="H6" i="31"/>
  <c r="S6" i="31"/>
  <c r="S8" i="31"/>
  <c r="H8" i="31"/>
  <c r="G10" i="30"/>
  <c r="S6" i="30"/>
  <c r="H6" i="30"/>
  <c r="H8" i="30"/>
  <c r="S8" i="30"/>
  <c r="H8" i="29"/>
  <c r="S8" i="29"/>
  <c r="H8" i="28"/>
  <c r="S8" i="28"/>
  <c r="H8" i="27"/>
  <c r="S8" i="27"/>
  <c r="G6" i="27"/>
  <c r="G6" i="23"/>
  <c r="S6" i="23" s="1"/>
  <c r="B23" i="13"/>
  <c r="H6" i="25"/>
  <c r="S6" i="25"/>
  <c r="G10" i="25"/>
  <c r="S8" i="25"/>
  <c r="H8" i="25"/>
  <c r="G6" i="24"/>
  <c r="H8" i="24"/>
  <c r="S8" i="24"/>
  <c r="S8" i="23"/>
  <c r="H8" i="23"/>
  <c r="S6" i="20"/>
  <c r="H6" i="20"/>
  <c r="G8" i="20"/>
  <c r="G10" i="20" s="1"/>
  <c r="S8" i="18"/>
  <c r="H8" i="18"/>
  <c r="S6" i="17"/>
  <c r="H6" i="17"/>
  <c r="H8" i="16"/>
  <c r="S8" i="16"/>
  <c r="G8" i="15"/>
  <c r="S8" i="4"/>
  <c r="H8" i="4"/>
  <c r="S7" i="4"/>
  <c r="H7" i="4"/>
  <c r="D23" i="13" l="1"/>
  <c r="D18" i="13"/>
  <c r="G10" i="17"/>
  <c r="S7" i="17"/>
  <c r="A152" i="2"/>
  <c r="D8" i="13"/>
  <c r="H6" i="15"/>
  <c r="S8" i="17"/>
  <c r="D6" i="13"/>
  <c r="G10" i="23"/>
  <c r="H6" i="23"/>
  <c r="S6" i="16"/>
  <c r="H6" i="16"/>
  <c r="D5" i="13"/>
  <c r="G10" i="32"/>
  <c r="S6" i="32"/>
  <c r="G10" i="29"/>
  <c r="H6" i="29"/>
  <c r="G10" i="28"/>
  <c r="S6" i="28"/>
  <c r="H8" i="17"/>
  <c r="D14" i="13"/>
  <c r="S6" i="19"/>
  <c r="G10" i="19"/>
  <c r="D15" i="13"/>
  <c r="H6" i="18"/>
  <c r="G10" i="18"/>
  <c r="G10" i="4"/>
  <c r="H6" i="4"/>
  <c r="D17" i="13"/>
  <c r="S6" i="27"/>
  <c r="G10" i="27"/>
  <c r="H6" i="27"/>
  <c r="H6" i="24"/>
  <c r="S6" i="24"/>
  <c r="G10" i="24"/>
  <c r="S8" i="20"/>
  <c r="H8" i="20"/>
  <c r="S8" i="15"/>
  <c r="H8" i="15"/>
  <c r="G10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<sst xmlns="http://schemas.openxmlformats.org/spreadsheetml/2006/main" count="3567" uniqueCount="170">
  <si>
    <t>Grade</t>
  </si>
  <si>
    <t>Stuart Ellem</t>
  </si>
  <si>
    <t>Graham Aird</t>
  </si>
  <si>
    <t>Wayne Mills</t>
  </si>
  <si>
    <t>B</t>
  </si>
  <si>
    <t>C</t>
  </si>
  <si>
    <t>A</t>
  </si>
  <si>
    <t>Pair Lances</t>
  </si>
  <si>
    <t>Pair Swords</t>
  </si>
  <si>
    <t>Team Lances</t>
  </si>
  <si>
    <t>Team Swords</t>
  </si>
  <si>
    <t>Ingrounds Total</t>
  </si>
  <si>
    <t>Individual %</t>
  </si>
  <si>
    <t xml:space="preserve">Possible Inground Score </t>
  </si>
  <si>
    <t>Round 1</t>
  </si>
  <si>
    <t>Round 2</t>
  </si>
  <si>
    <t>TOTAL</t>
  </si>
  <si>
    <t>Drill</t>
  </si>
  <si>
    <t>R1 Total</t>
  </si>
  <si>
    <t>R1 total</t>
  </si>
  <si>
    <t>R2 Total</t>
  </si>
  <si>
    <t>Round 3</t>
  </si>
  <si>
    <t>Round 4</t>
  </si>
  <si>
    <t>Round 5</t>
  </si>
  <si>
    <t>Round 6</t>
  </si>
  <si>
    <t>Round 7</t>
  </si>
  <si>
    <t>Round 8</t>
  </si>
  <si>
    <t>R3 Total</t>
  </si>
  <si>
    <t>R4 Total</t>
  </si>
  <si>
    <t>R5 Total</t>
  </si>
  <si>
    <t>R6 Total</t>
  </si>
  <si>
    <t>R7 Total</t>
  </si>
  <si>
    <t>R8 Total</t>
  </si>
  <si>
    <t>Rings &amp; Pegs</t>
  </si>
  <si>
    <t>Lemons &amp; Pegs</t>
  </si>
  <si>
    <t>Skill at Arms</t>
  </si>
  <si>
    <t>Overheads Total</t>
  </si>
  <si>
    <t>OVERALL     TOTAL</t>
  </si>
  <si>
    <t>Possible o/head score</t>
  </si>
  <si>
    <t xml:space="preserve">Lemon </t>
  </si>
  <si>
    <t>Lemon</t>
  </si>
  <si>
    <t xml:space="preserve">Peg </t>
  </si>
  <si>
    <t>Ring</t>
  </si>
  <si>
    <t>Jump</t>
  </si>
  <si>
    <t>Balloon</t>
  </si>
  <si>
    <t>Head</t>
  </si>
  <si>
    <t>Dummy</t>
  </si>
  <si>
    <t>Total</t>
  </si>
  <si>
    <t>Time</t>
  </si>
  <si>
    <t>Minus Fault</t>
  </si>
  <si>
    <t>Name 2</t>
  </si>
  <si>
    <t>Name3</t>
  </si>
  <si>
    <t>Name 4</t>
  </si>
  <si>
    <t>Michelle Gorey</t>
  </si>
  <si>
    <t>Phil Logue</t>
  </si>
  <si>
    <t>Team</t>
  </si>
  <si>
    <t>Tamworth</t>
  </si>
  <si>
    <t>Todd Carey</t>
  </si>
  <si>
    <t>Scott Miller</t>
  </si>
  <si>
    <t>Barry Biffin</t>
  </si>
  <si>
    <t>Bryson Roser</t>
  </si>
  <si>
    <t>Hunter Valley</t>
  </si>
  <si>
    <t>Steve Ninness</t>
  </si>
  <si>
    <t>Wyld Track</t>
  </si>
  <si>
    <t>Lisa Dohle</t>
  </si>
  <si>
    <t>Ben Logue</t>
  </si>
  <si>
    <t>Mike Rowland</t>
  </si>
  <si>
    <t>Junior</t>
  </si>
  <si>
    <t>Samantha Gurney</t>
  </si>
  <si>
    <t>Mackenzie Ellem</t>
  </si>
  <si>
    <t>Bronte Roser</t>
  </si>
  <si>
    <t>Maddie Ellem</t>
  </si>
  <si>
    <t>Donna Davidson</t>
  </si>
  <si>
    <t>Christine Staats</t>
  </si>
  <si>
    <t>Cameron Ninness</t>
  </si>
  <si>
    <t>Mid Coast</t>
  </si>
  <si>
    <t>Warren Bramley</t>
  </si>
  <si>
    <t>David Gorton</t>
  </si>
  <si>
    <t>Gunnedah</t>
  </si>
  <si>
    <t>Steven Craig</t>
  </si>
  <si>
    <t>Total including Drill</t>
  </si>
  <si>
    <t xml:space="preserve">A Grade </t>
  </si>
  <si>
    <t>Rank</t>
  </si>
  <si>
    <t>B Grade</t>
  </si>
  <si>
    <t>C Grade</t>
  </si>
  <si>
    <t>Team Summary</t>
  </si>
  <si>
    <t>Maitland Numbers</t>
  </si>
  <si>
    <t>Maitland Black</t>
  </si>
  <si>
    <t>Rider 1</t>
  </si>
  <si>
    <t>Rider 2</t>
  </si>
  <si>
    <t>Lemons and Pegs</t>
  </si>
  <si>
    <t>Individual Pointscore</t>
  </si>
  <si>
    <t>Name</t>
  </si>
  <si>
    <t>11th Light Horse</t>
  </si>
  <si>
    <t>Tamworth Light Horse</t>
  </si>
  <si>
    <t>Score</t>
  </si>
  <si>
    <t>Rings and Pegs</t>
  </si>
  <si>
    <t>Katrina McIntyre</t>
  </si>
  <si>
    <t>Casey McIntyre</t>
  </si>
  <si>
    <t>Andrew McIntyre</t>
  </si>
  <si>
    <t>Albury</t>
  </si>
  <si>
    <t>Jake Van Dorssen</t>
  </si>
  <si>
    <t>Neville Rathbone</t>
  </si>
  <si>
    <t>Byron Biffin</t>
  </si>
  <si>
    <t xml:space="preserve">NE Victoria </t>
  </si>
  <si>
    <t>Aedan Staats</t>
  </si>
  <si>
    <t>Terry Phillips</t>
  </si>
  <si>
    <t>Steve Bradshaw</t>
  </si>
  <si>
    <t>Matt Gorton</t>
  </si>
  <si>
    <t>Jackson Gorton</t>
  </si>
  <si>
    <t>Alycia Kunhert</t>
  </si>
  <si>
    <t>Mel Kuhnert</t>
  </si>
  <si>
    <t>Sam Collett</t>
  </si>
  <si>
    <t>Ian Curtis</t>
  </si>
  <si>
    <t>Greg Chandler</t>
  </si>
  <si>
    <t>Bruce Smith</t>
  </si>
  <si>
    <t>Lauren Redgate</t>
  </si>
  <si>
    <t>Isabelle Kesby</t>
  </si>
  <si>
    <t>JNR</t>
  </si>
  <si>
    <t>Bailey Logue</t>
  </si>
  <si>
    <t>Ellie Logue</t>
  </si>
  <si>
    <t>Maitland JNR</t>
  </si>
  <si>
    <t>Jack Banister</t>
  </si>
  <si>
    <t>Jamie Banister</t>
  </si>
  <si>
    <t>Albury JNR</t>
  </si>
  <si>
    <t>Zara Kesby</t>
  </si>
  <si>
    <t>Lexi Aird</t>
  </si>
  <si>
    <t>Logan Gorton</t>
  </si>
  <si>
    <t>Muscle Creek JNR</t>
  </si>
  <si>
    <t>SPARE</t>
  </si>
  <si>
    <t>David Thurn</t>
  </si>
  <si>
    <t>Off Course</t>
  </si>
  <si>
    <t>1.10.12</t>
  </si>
  <si>
    <t>1.05.30</t>
  </si>
  <si>
    <t>1.01.84</t>
  </si>
  <si>
    <t>1.06.55</t>
  </si>
  <si>
    <t>DISQ</t>
  </si>
  <si>
    <t>1.05.88</t>
  </si>
  <si>
    <t>1.02.36</t>
  </si>
  <si>
    <t>1.08.38</t>
  </si>
  <si>
    <t>1.28.39</t>
  </si>
  <si>
    <t>1.33.57</t>
  </si>
  <si>
    <t>1.16.55</t>
  </si>
  <si>
    <t>1.08.87</t>
  </si>
  <si>
    <t>1.23.76</t>
  </si>
  <si>
    <t>1.24.48</t>
  </si>
  <si>
    <t>1.14.88</t>
  </si>
  <si>
    <t>1.01.63</t>
  </si>
  <si>
    <t>1.06.16</t>
  </si>
  <si>
    <t>1.06.63</t>
  </si>
  <si>
    <t>1.06.80</t>
  </si>
  <si>
    <t>A Grade</t>
  </si>
  <si>
    <t>TOTAL Pairs</t>
  </si>
  <si>
    <t>Pair Lances Team 1</t>
  </si>
  <si>
    <t>Pair Lances Team 2</t>
  </si>
  <si>
    <t>Pair Swords Team 1</t>
  </si>
  <si>
    <t>Pair Swords Team 2</t>
  </si>
  <si>
    <t xml:space="preserve">TOTAL </t>
  </si>
  <si>
    <t>Place</t>
  </si>
  <si>
    <t>Total Team</t>
  </si>
  <si>
    <t>Group 1</t>
  </si>
  <si>
    <t>Maitland</t>
  </si>
  <si>
    <t>1st</t>
  </si>
  <si>
    <t xml:space="preserve">Muscle Creek </t>
  </si>
  <si>
    <t>2nd</t>
  </si>
  <si>
    <t>Group 2</t>
  </si>
  <si>
    <t>Equal 2nd</t>
  </si>
  <si>
    <t xml:space="preserve"> 2nd</t>
  </si>
  <si>
    <t>Jack Bannister</t>
  </si>
  <si>
    <t>Muscle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</si>
</sst>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7" xfId="0" applyFont="1" applyBorder="1" applyAlignment="1">
      <alignment textRotation="45"/>
    </xf>
    <xf numFmtId="0" fontId="1" fillId="0" borderId="10" xfId="0" applyFont="1" applyBorder="1" applyAlignment="1">
      <alignment textRotation="45"/>
    </xf>
    <xf numFmtId="0" fontId="1" fillId="0" borderId="11" xfId="0" applyFont="1" applyBorder="1" applyAlignment="1">
      <alignment textRotation="45"/>
    </xf>
    <xf numFmtId="0" fontId="0" fillId="0" borderId="13" xfId="0" applyBorder="1"/>
    <xf numFmtId="0" fontId="4" fillId="0" borderId="1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6" xfId="0" applyBorder="1"/>
    <xf numFmtId="0" fontId="0" fillId="0" borderId="19" xfId="0" applyBorder="1"/>
    <xf numFmtId="0" fontId="1" fillId="0" borderId="14" xfId="0" applyFont="1" applyBorder="1"/>
    <xf numFmtId="0" fontId="1" fillId="0" borderId="15" xfId="0" applyFont="1" applyBorder="1"/>
    <xf numFmtId="0" fontId="1" fillId="0" borderId="2" xfId="0" applyFont="1" applyBorder="1"/>
    <xf numFmtId="0" fontId="5" fillId="0" borderId="3" xfId="0" applyFont="1" applyBorder="1"/>
    <xf numFmtId="0" fontId="0" fillId="0" borderId="23" xfId="0" applyBorder="1"/>
    <xf numFmtId="0" fontId="1" fillId="0" borderId="6" xfId="0" applyFont="1" applyBorder="1"/>
    <xf numFmtId="0" fontId="1" fillId="0" borderId="0" xfId="0" applyFont="1" applyBorder="1"/>
    <xf numFmtId="0" fontId="1" fillId="2" borderId="6" xfId="0" applyFont="1" applyFill="1" applyBorder="1"/>
    <xf numFmtId="0" fontId="1" fillId="0" borderId="25" xfId="0" applyFont="1" applyBorder="1"/>
    <xf numFmtId="0" fontId="0" fillId="2" borderId="1" xfId="0" applyFill="1" applyBorder="1"/>
    <xf numFmtId="0" fontId="0" fillId="0" borderId="26" xfId="0" applyBorder="1"/>
    <xf numFmtId="0" fontId="0" fillId="3" borderId="1" xfId="0" applyFill="1" applyBorder="1"/>
    <xf numFmtId="0" fontId="1" fillId="0" borderId="27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0" borderId="29" xfId="0" applyFont="1" applyBorder="1"/>
    <xf numFmtId="0" fontId="1" fillId="0" borderId="31" xfId="0" applyFont="1" applyBorder="1"/>
    <xf numFmtId="0" fontId="1" fillId="4" borderId="6" xfId="0" applyFont="1" applyFill="1" applyBorder="1"/>
    <xf numFmtId="0" fontId="1" fillId="4" borderId="16" xfId="0" applyFont="1" applyFill="1" applyBorder="1"/>
    <xf numFmtId="0" fontId="0" fillId="0" borderId="1" xfId="0" applyFill="1" applyBorder="1"/>
    <xf numFmtId="0" fontId="0" fillId="0" borderId="0" xfId="0" applyAlignment="1">
      <alignment textRotation="45"/>
    </xf>
    <xf numFmtId="0" fontId="0" fillId="0" borderId="7" xfId="0" applyBorder="1" applyAlignment="1">
      <alignment textRotation="45"/>
    </xf>
    <xf numFmtId="0" fontId="0" fillId="0" borderId="8" xfId="0" applyBorder="1" applyAlignment="1">
      <alignment textRotation="45"/>
    </xf>
    <xf numFmtId="0" fontId="0" fillId="0" borderId="9" xfId="0" applyBorder="1" applyAlignment="1">
      <alignment textRotation="45"/>
    </xf>
    <xf numFmtId="0" fontId="6" fillId="0" borderId="6" xfId="0" applyFont="1" applyBorder="1" applyAlignment="1">
      <alignment textRotation="45" wrapText="1"/>
    </xf>
    <xf numFmtId="0" fontId="7" fillId="0" borderId="0" xfId="0" applyFont="1"/>
    <xf numFmtId="0" fontId="0" fillId="5" borderId="18" xfId="0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1" xfId="0" applyFill="1" applyBorder="1"/>
    <xf numFmtId="0" fontId="1" fillId="5" borderId="24" xfId="0" applyFont="1" applyFill="1" applyBorder="1"/>
    <xf numFmtId="0" fontId="1" fillId="5" borderId="1" xfId="0" applyFont="1" applyFill="1" applyBorder="1"/>
    <xf numFmtId="0" fontId="1" fillId="5" borderId="6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21" xfId="0" applyFont="1" applyFill="1" applyBorder="1"/>
    <xf numFmtId="0" fontId="1" fillId="5" borderId="16" xfId="0" applyFont="1" applyFill="1" applyBorder="1"/>
    <xf numFmtId="0" fontId="1" fillId="5" borderId="25" xfId="0" applyFont="1" applyFill="1" applyBorder="1"/>
    <xf numFmtId="0" fontId="1" fillId="5" borderId="28" xfId="0" applyFont="1" applyFill="1" applyBorder="1"/>
    <xf numFmtId="0" fontId="1" fillId="5" borderId="32" xfId="0" applyFont="1" applyFill="1" applyBorder="1"/>
    <xf numFmtId="0" fontId="1" fillId="5" borderId="30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1" fillId="0" borderId="26" xfId="0" applyFont="1" applyBorder="1"/>
    <xf numFmtId="0" fontId="3" fillId="0" borderId="6" xfId="0" applyFont="1" applyBorder="1"/>
    <xf numFmtId="0" fontId="0" fillId="5" borderId="3" xfId="0" applyFill="1" applyBorder="1"/>
    <xf numFmtId="0" fontId="0" fillId="5" borderId="15" xfId="0" applyFill="1" applyBorder="1"/>
    <xf numFmtId="0" fontId="0" fillId="5" borderId="5" xfId="0" applyFill="1" applyBorder="1"/>
    <xf numFmtId="0" fontId="0" fillId="5" borderId="2" xfId="0" applyFill="1" applyBorder="1"/>
    <xf numFmtId="0" fontId="0" fillId="0" borderId="4" xfId="0" applyFill="1" applyBorder="1"/>
    <xf numFmtId="0" fontId="0" fillId="5" borderId="14" xfId="0" applyFill="1" applyBorder="1"/>
    <xf numFmtId="0" fontId="0" fillId="6" borderId="14" xfId="0" applyFill="1" applyBorder="1"/>
    <xf numFmtId="0" fontId="0" fillId="6" borderId="27" xfId="0" applyFill="1" applyBorder="1"/>
    <xf numFmtId="0" fontId="0" fillId="6" borderId="28" xfId="0" applyFill="1" applyBorder="1"/>
    <xf numFmtId="0" fontId="0" fillId="6" borderId="1" xfId="0" applyFill="1" applyBorder="1"/>
    <xf numFmtId="0" fontId="1" fillId="0" borderId="33" xfId="0" applyFont="1" applyBorder="1"/>
    <xf numFmtId="0" fontId="1" fillId="5" borderId="22" xfId="0" applyFont="1" applyFill="1" applyBorder="1"/>
    <xf numFmtId="0" fontId="0" fillId="0" borderId="3" xfId="0" applyFill="1" applyBorder="1"/>
    <xf numFmtId="0" fontId="0" fillId="5" borderId="16" xfId="0" applyFill="1" applyBorder="1"/>
    <xf numFmtId="0" fontId="1" fillId="0" borderId="19" xfId="0" applyFont="1" applyBorder="1"/>
    <xf numFmtId="0" fontId="1" fillId="5" borderId="29" xfId="0" applyFont="1" applyFill="1" applyBorder="1"/>
    <xf numFmtId="0" fontId="0" fillId="0" borderId="34" xfId="0" applyBorder="1"/>
    <xf numFmtId="0" fontId="2" fillId="0" borderId="0" xfId="0" applyFont="1"/>
    <xf numFmtId="0" fontId="0" fillId="0" borderId="34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5" xfId="0" applyFont="1" applyBorder="1"/>
    <xf numFmtId="0" fontId="2" fillId="0" borderId="25" xfId="0" applyFont="1" applyBorder="1"/>
    <xf numFmtId="0" fontId="8" fillId="0" borderId="0" xfId="0" applyFont="1"/>
    <xf numFmtId="0" fontId="0" fillId="7" borderId="4" xfId="0" applyFill="1" applyBorder="1"/>
    <xf numFmtId="0" fontId="0" fillId="7" borderId="1" xfId="0" applyFill="1" applyBorder="1"/>
    <xf numFmtId="0" fontId="0" fillId="7" borderId="1" xfId="0" applyFont="1" applyFill="1" applyBorder="1"/>
    <xf numFmtId="0" fontId="0" fillId="2" borderId="2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3" fillId="0" borderId="6" xfId="0" applyFont="1" applyBorder="1" applyAlignment="1">
      <alignment wrapText="1"/>
    </xf>
    <xf numFmtId="0" fontId="1" fillId="0" borderId="8" xfId="0" applyFont="1" applyBorder="1" applyAlignment="1">
      <alignment textRotation="45"/>
    </xf>
    <xf numFmtId="0" fontId="1" fillId="0" borderId="9" xfId="0" applyFont="1" applyBorder="1" applyAlignment="1">
      <alignment textRotation="45"/>
    </xf>
    <xf numFmtId="0" fontId="1" fillId="0" borderId="16" xfId="0" applyFont="1" applyBorder="1"/>
    <xf numFmtId="0" fontId="9" fillId="0" borderId="0" xfId="0" applyFont="1"/>
    <xf numFmtId="0" fontId="10" fillId="0" borderId="0" xfId="0" applyFont="1"/>
    <xf numFmtId="0" fontId="0" fillId="0" borderId="3" xfId="0" applyBorder="1"/>
    <xf numFmtId="0" fontId="0" fillId="0" borderId="17" xfId="0" applyBorder="1"/>
    <xf numFmtId="0" fontId="2" fillId="9" borderId="0" xfId="0" applyFont="1" applyFill="1"/>
    <xf numFmtId="0" fontId="2" fillId="0" borderId="0" xfId="0" applyFont="1" applyBorder="1"/>
    <xf numFmtId="0" fontId="2" fillId="0" borderId="36" xfId="0" applyFont="1" applyBorder="1"/>
    <xf numFmtId="0" fontId="0" fillId="0" borderId="37" xfId="0" applyBorder="1"/>
    <xf numFmtId="0" fontId="0" fillId="5" borderId="6" xfId="0" applyFill="1" applyBorder="1"/>
    <xf numFmtId="0" fontId="1" fillId="5" borderId="33" xfId="0" applyFont="1" applyFill="1" applyBorder="1"/>
    <xf numFmtId="0" fontId="1" fillId="5" borderId="38" xfId="0" applyFont="1" applyFill="1" applyBorder="1"/>
    <xf numFmtId="0" fontId="1" fillId="5" borderId="19" xfId="0" applyFont="1" applyFill="1" applyBorder="1"/>
    <xf numFmtId="0" fontId="1" fillId="0" borderId="39" xfId="0" applyFont="1" applyBorder="1"/>
    <xf numFmtId="0" fontId="8" fillId="0" borderId="1" xfId="0" applyFont="1" applyBorder="1"/>
    <xf numFmtId="0" fontId="0" fillId="0" borderId="35" xfId="0" applyBorder="1"/>
    <xf numFmtId="0" fontId="0" fillId="0" borderId="25" xfId="0" applyBorder="1"/>
    <xf numFmtId="0" fontId="1" fillId="5" borderId="27" xfId="0" applyFont="1" applyFill="1" applyBorder="1"/>
    <xf numFmtId="0" fontId="1" fillId="5" borderId="39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0" fillId="5" borderId="17" xfId="0" applyFill="1" applyBorder="1"/>
    <xf numFmtId="0" fontId="0" fillId="0" borderId="40" xfId="0" applyBorder="1"/>
    <xf numFmtId="0" fontId="0" fillId="5" borderId="16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5" borderId="39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29" xfId="0" applyBorder="1"/>
    <xf numFmtId="0" fontId="2" fillId="0" borderId="44" xfId="0" applyFont="1" applyBorder="1"/>
    <xf numFmtId="0" fontId="2" fillId="0" borderId="42" xfId="0" applyFont="1" applyBorder="1"/>
    <xf numFmtId="0" fontId="2" fillId="0" borderId="43" xfId="0" applyFont="1" applyBorder="1"/>
    <xf numFmtId="0" fontId="3" fillId="0" borderId="0" xfId="0" applyFont="1"/>
    <xf numFmtId="0" fontId="0" fillId="0" borderId="48" xfId="0" applyBorder="1"/>
    <xf numFmtId="0" fontId="0" fillId="0" borderId="49" xfId="0" applyBorder="1"/>
    <xf numFmtId="0" fontId="8" fillId="0" borderId="49" xfId="0" applyFont="1" applyBorder="1"/>
    <xf numFmtId="0" fontId="0" fillId="0" borderId="50" xfId="0" applyBorder="1"/>
    <xf numFmtId="0" fontId="8" fillId="0" borderId="48" xfId="0" applyFont="1" applyBorder="1"/>
    <xf numFmtId="0" fontId="0" fillId="0" borderId="51" xfId="0" applyBorder="1"/>
    <xf numFmtId="0" fontId="8" fillId="0" borderId="44" xfId="0" applyFont="1" applyBorder="1"/>
    <xf numFmtId="0" fontId="0" fillId="5" borderId="20" xfId="0" applyFill="1" applyBorder="1"/>
    <xf numFmtId="0" fontId="1" fillId="0" borderId="49" xfId="0" applyFont="1" applyBorder="1"/>
    <xf numFmtId="0" fontId="0" fillId="9" borderId="1" xfId="0" applyFill="1" applyBorder="1"/>
    <xf numFmtId="0" fontId="1" fillId="0" borderId="3" xfId="0" applyFont="1" applyBorder="1" applyAlignment="1">
      <alignment textRotation="45"/>
    </xf>
    <xf numFmtId="0" fontId="1" fillId="0" borderId="1" xfId="0" applyFont="1" applyFill="1" applyBorder="1" applyAlignment="1">
      <alignment textRotation="45"/>
    </xf>
    <xf numFmtId="0" fontId="1" fillId="0" borderId="1" xfId="0" applyFont="1" applyBorder="1" applyAlignment="1">
      <alignment textRotation="45"/>
    </xf>
    <xf numFmtId="0" fontId="1" fillId="0" borderId="0" xfId="0" applyFont="1"/>
    <xf numFmtId="0" fontId="0" fillId="0" borderId="7" xfId="0" applyBorder="1"/>
    <xf numFmtId="0" fontId="8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1" fillId="5" borderId="43" xfId="0" applyFont="1" applyFill="1" applyBorder="1"/>
    <xf numFmtId="0" fontId="1" fillId="5" borderId="45" xfId="0" applyFont="1" applyFill="1" applyBorder="1"/>
    <xf numFmtId="0" fontId="1" fillId="5" borderId="47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37" xfId="0" applyFont="1" applyFill="1" applyBorder="1"/>
    <xf numFmtId="0" fontId="1" fillId="5" borderId="52" xfId="0" applyFont="1" applyFill="1" applyBorder="1"/>
    <xf numFmtId="0" fontId="1" fillId="5" borderId="34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42" xfId="0" applyFont="1" applyFill="1" applyBorder="1"/>
    <xf numFmtId="0" fontId="1" fillId="0" borderId="17" xfId="0" applyFont="1" applyFill="1" applyBorder="1" applyAlignment="1">
      <alignment textRotation="45"/>
    </xf>
    <xf numFmtId="0" fontId="1" fillId="0" borderId="6" xfId="0" applyFont="1" applyFill="1" applyBorder="1" applyAlignment="1">
      <alignment textRotation="45"/>
    </xf>
    <xf numFmtId="0" fontId="1" fillId="4" borderId="28" xfId="0" applyFont="1" applyFill="1" applyBorder="1"/>
    <xf numFmtId="0" fontId="3" fillId="0" borderId="6" xfId="0" applyFont="1" applyBorder="1" applyAlignment="1">
      <alignment vertical="center" wrapText="1"/>
    </xf>
    <xf numFmtId="0" fontId="0" fillId="0" borderId="24" xfId="0" applyBorder="1"/>
    <xf numFmtId="0" fontId="0" fillId="0" borderId="34" xfId="0" applyFont="1" applyBorder="1"/>
    <xf numFmtId="0" fontId="2" fillId="0" borderId="1" xfId="0" applyFont="1" applyBorder="1"/>
    <xf numFmtId="0" fontId="0" fillId="9" borderId="1" xfId="0" applyFont="1" applyFill="1" applyBorder="1"/>
    <xf numFmtId="0" fontId="0" fillId="9" borderId="4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8" borderId="13" xfId="0" applyFill="1" applyBorder="1"/>
    <xf numFmtId="0" fontId="0" fillId="8" borderId="1" xfId="0" applyFill="1" applyBorder="1"/>
    <xf numFmtId="0" fontId="0" fillId="8" borderId="2" xfId="0" applyFill="1" applyBorder="1"/>
    <xf numFmtId="0" fontId="0" fillId="9" borderId="0" xfId="0" applyFont="1" applyFill="1" applyBorder="1"/>
    <xf numFmtId="0" fontId="1" fillId="5" borderId="0" xfId="0" applyFont="1" applyFill="1" applyBorder="1"/>
    <xf numFmtId="0" fontId="0" fillId="9" borderId="0" xfId="0" applyFill="1" applyBorder="1"/>
    <xf numFmtId="0" fontId="0" fillId="9" borderId="0" xfId="0" applyFill="1"/>
    <xf numFmtId="0" fontId="0" fillId="5" borderId="0" xfId="0" applyFill="1" applyBorder="1"/>
    <xf numFmtId="0" fontId="0" fillId="5" borderId="0" xfId="0" applyFont="1" applyFill="1" applyBorder="1"/>
    <xf numFmtId="0" fontId="0" fillId="9" borderId="4" xfId="0" applyFill="1" applyBorder="1"/>
    <xf numFmtId="0" fontId="2" fillId="9" borderId="0" xfId="0" applyFont="1" applyFill="1" applyBorder="1"/>
    <xf numFmtId="0" fontId="1" fillId="9" borderId="0" xfId="0" applyFont="1" applyFill="1" applyBorder="1"/>
    <xf numFmtId="0" fontId="8" fillId="0" borderId="0" xfId="0" applyFont="1" applyBorder="1"/>
    <xf numFmtId="0" fontId="11" fillId="0" borderId="1" xfId="0" applyFont="1" applyBorder="1"/>
    <xf numFmtId="0" fontId="0" fillId="0" borderId="1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Fill="1" applyBorder="1"/>
    <xf numFmtId="0" fontId="0" fillId="3" borderId="0" xfId="0" applyFill="1"/>
    <xf numFmtId="0" fontId="0" fillId="2" borderId="0" xfId="0" applyFill="1"/>
    <xf numFmtId="0" fontId="8" fillId="0" borderId="6" xfId="0" applyFont="1" applyBorder="1"/>
    <xf numFmtId="0" fontId="1" fillId="0" borderId="24" xfId="0" applyFont="1" applyBorder="1"/>
    <xf numFmtId="0" fontId="12" fillId="0" borderId="7" xfId="0" applyFont="1" applyBorder="1"/>
    <xf numFmtId="0" fontId="12" fillId="0" borderId="8" xfId="0" applyFont="1" applyBorder="1" applyAlignment="1">
      <alignment textRotation="45"/>
    </xf>
    <xf numFmtId="0" fontId="12" fillId="0" borderId="9" xfId="0" applyFont="1" applyBorder="1" applyAlignment="1">
      <alignment textRotation="45"/>
    </xf>
    <xf numFmtId="0" fontId="2" fillId="0" borderId="4" xfId="0" applyFont="1" applyBorder="1"/>
    <xf numFmtId="0" fontId="2" fillId="0" borderId="5" xfId="0" applyFont="1" applyBorder="1"/>
    <xf numFmtId="0" fontId="12" fillId="0" borderId="14" xfId="0" applyFont="1" applyBorder="1"/>
    <xf numFmtId="0" fontId="2" fillId="0" borderId="2" xfId="0" applyFont="1" applyBorder="1"/>
    <xf numFmtId="0" fontId="12" fillId="0" borderId="15" xfId="0" applyFont="1" applyBorder="1"/>
    <xf numFmtId="0" fontId="12" fillId="0" borderId="16" xfId="0" applyFont="1" applyBorder="1"/>
    <xf numFmtId="0" fontId="0" fillId="2" borderId="4" xfId="0" applyFill="1" applyBorder="1"/>
    <xf numFmtId="0" fontId="1" fillId="0" borderId="0" xfId="0" applyFont="1" applyFill="1" applyBorder="1" applyAlignment="1">
      <alignment textRotation="45"/>
    </xf>
    <xf numFmtId="0" fontId="1" fillId="0" borderId="7" xfId="0" applyFont="1" applyFill="1" applyBorder="1" applyAlignment="1">
      <alignment textRotation="45"/>
    </xf>
    <xf numFmtId="0" fontId="1" fillId="0" borderId="8" xfId="0" applyFont="1" applyFill="1" applyBorder="1" applyAlignment="1">
      <alignment textRotation="45"/>
    </xf>
    <xf numFmtId="0" fontId="1" fillId="0" borderId="9" xfId="0" applyFont="1" applyFill="1" applyBorder="1" applyAlignment="1">
      <alignment textRotation="45"/>
    </xf>
    <xf numFmtId="0" fontId="1" fillId="0" borderId="35" xfId="0" applyFont="1" applyFill="1" applyBorder="1" applyAlignment="1">
      <alignment textRotation="45"/>
    </xf>
    <xf numFmtId="0" fontId="1" fillId="0" borderId="42" xfId="0" applyFont="1" applyFill="1" applyBorder="1" applyAlignment="1">
      <alignment textRotation="45"/>
    </xf>
    <xf numFmtId="0" fontId="1" fillId="0" borderId="53" xfId="0" applyFont="1" applyFill="1" applyBorder="1" applyAlignment="1">
      <alignment textRotation="45"/>
    </xf>
    <xf numFmtId="0" fontId="1" fillId="0" borderId="10" xfId="0" applyFont="1" applyFill="1" applyBorder="1" applyAlignment="1">
      <alignment textRotation="45"/>
    </xf>
    <xf numFmtId="0" fontId="1" fillId="0" borderId="11" xfId="0" applyFont="1" applyFill="1" applyBorder="1" applyAlignment="1">
      <alignment textRotation="45"/>
    </xf>
    <xf numFmtId="0" fontId="1" fillId="5" borderId="8" xfId="0" applyFont="1" applyFill="1" applyBorder="1" applyAlignment="1">
      <alignment textRotation="45"/>
    </xf>
    <xf numFmtId="0" fontId="1" fillId="5" borderId="10" xfId="0" applyFont="1" applyFill="1" applyBorder="1" applyAlignment="1">
      <alignment textRotation="45"/>
    </xf>
    <xf numFmtId="0" fontId="1" fillId="0" borderId="53" xfId="0" applyFont="1" applyBorder="1"/>
    <xf numFmtId="0" fontId="1" fillId="0" borderId="0" xfId="0" applyFont="1" applyBorder="1" applyAlignment="1">
      <alignment textRotation="45"/>
    </xf>
    <xf numFmtId="0" fontId="0" fillId="7" borderId="0" xfId="0" applyFill="1" applyBorder="1"/>
    <xf numFmtId="0" fontId="0" fillId="7" borderId="0" xfId="0" applyFont="1" applyFill="1" applyBorder="1"/>
    <xf numFmtId="0" fontId="1" fillId="0" borderId="0" xfId="0" applyFont="1" applyFill="1" applyBorder="1"/>
    <xf numFmtId="0" fontId="0" fillId="0" borderId="19" xfId="0" applyFill="1" applyBorder="1"/>
    <xf numFmtId="0" fontId="10" fillId="0" borderId="6" xfId="0" applyFont="1" applyBorder="1"/>
    <xf numFmtId="0" fontId="0" fillId="8" borderId="0" xfId="0" applyFill="1"/>
    <xf numFmtId="0" fontId="0" fillId="10" borderId="1" xfId="0" applyFill="1" applyBorder="1"/>
    <xf numFmtId="0" fontId="0" fillId="10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1" fillId="7" borderId="4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0" fillId="2" borderId="2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7" fillId="0" borderId="0" xfId="0" applyFont="1" applyAlignment="1">
      <alignment horizontal="center"/>
    </xf>
    <xf numFmtId="0" fontId="0" fillId="3" borderId="23" xfId="0" applyFill="1" applyBorder="1" applyAlignment="1">
      <alignment horizontal="right"/>
    </xf>
    <xf numFmtId="0" fontId="0" fillId="1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6FA6-A1C2-43B8-8A4D-220C106CA107}">
  <sheetPr codeName="Sheet7">
    <pageSetUpPr fitToPage="1"/>
  </sheetPr>
  <dimension ref="A3:AA65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1" width="18.77734375" customWidth="1"/>
    <col min="12" max="12" width="11" bestFit="1" customWidth="1"/>
    <col min="17" max="17" width="10.33203125" bestFit="1" customWidth="1"/>
  </cols>
  <sheetData>
    <row r="3" spans="1:20" ht="15" thickBot="1" x14ac:dyDescent="0.35"/>
    <row r="4" spans="1:20" ht="72" thickBot="1" x14ac:dyDescent="0.35">
      <c r="A4" s="122" t="s">
        <v>87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6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74</v>
      </c>
      <c r="B6" s="13" t="s">
        <v>4</v>
      </c>
      <c r="C6" s="45">
        <f>H13</f>
        <v>22</v>
      </c>
      <c r="D6" s="46">
        <f>S13</f>
        <v>24</v>
      </c>
      <c r="E6" s="46">
        <f>Z28</f>
        <v>82</v>
      </c>
      <c r="F6" s="66">
        <f>T37</f>
        <v>68</v>
      </c>
      <c r="G6" s="70">
        <f>SUM(C6:F6)</f>
        <v>196</v>
      </c>
      <c r="H6" s="45">
        <f>(G6/F5)*100</f>
        <v>90.740740740740748</v>
      </c>
      <c r="M6" s="48">
        <f>J47</f>
        <v>15.5</v>
      </c>
      <c r="N6" s="48">
        <f>J54</f>
        <v>21.5</v>
      </c>
      <c r="O6" s="48">
        <f>S62</f>
        <v>62.18</v>
      </c>
      <c r="P6" s="73">
        <f>SUM(M6:O6)</f>
        <v>99.18</v>
      </c>
      <c r="S6" s="73">
        <f>G6+P6</f>
        <v>295.18</v>
      </c>
    </row>
    <row r="7" spans="1:20" x14ac:dyDescent="0.3">
      <c r="A7" s="14" t="s">
        <v>123</v>
      </c>
      <c r="B7" s="14" t="s">
        <v>6</v>
      </c>
      <c r="C7" s="47">
        <f>H14</f>
        <v>12</v>
      </c>
      <c r="D7" s="48">
        <f>S14</f>
        <v>18</v>
      </c>
      <c r="E7" s="48">
        <f>Z29</f>
        <v>86</v>
      </c>
      <c r="F7" s="67">
        <f>T38</f>
        <v>60</v>
      </c>
      <c r="G7" s="71">
        <f t="shared" ref="G7:G9" si="0">SUM(C7:F7)</f>
        <v>176</v>
      </c>
      <c r="H7" s="45">
        <f>(G7/F5)*100</f>
        <v>81.481481481481481</v>
      </c>
      <c r="M7" s="48">
        <f t="shared" ref="M7:M9" si="1">J48</f>
        <v>38.5</v>
      </c>
      <c r="N7" s="48">
        <f>J55</f>
        <v>27.5</v>
      </c>
      <c r="O7" s="48">
        <f>S63</f>
        <v>0</v>
      </c>
      <c r="P7" s="73">
        <f t="shared" ref="P7:P9" si="2">SUM(M7:O7)</f>
        <v>66</v>
      </c>
      <c r="S7" s="73">
        <f t="shared" ref="S7:S9" si="3">G7+P7</f>
        <v>242</v>
      </c>
    </row>
    <row r="8" spans="1:20" x14ac:dyDescent="0.3">
      <c r="A8" s="14" t="s">
        <v>54</v>
      </c>
      <c r="B8" s="14" t="s">
        <v>4</v>
      </c>
      <c r="C8" s="47">
        <f>H21</f>
        <v>18</v>
      </c>
      <c r="D8" s="48">
        <f>S21</f>
        <v>16</v>
      </c>
      <c r="E8" s="48">
        <f>Z30</f>
        <v>80</v>
      </c>
      <c r="F8" s="67">
        <f>T39</f>
        <v>30</v>
      </c>
      <c r="G8" s="71">
        <f t="shared" si="0"/>
        <v>144</v>
      </c>
      <c r="H8" s="45">
        <f>(G8/F5)*100</f>
        <v>66.666666666666657</v>
      </c>
      <c r="M8" s="48">
        <f t="shared" si="1"/>
        <v>19</v>
      </c>
      <c r="N8" s="48">
        <f>J56</f>
        <v>21.5</v>
      </c>
      <c r="O8" s="48">
        <f>S64</f>
        <v>22.619999999999997</v>
      </c>
      <c r="P8" s="73">
        <f t="shared" si="2"/>
        <v>63.12</v>
      </c>
      <c r="S8" s="73">
        <f t="shared" si="3"/>
        <v>207.12</v>
      </c>
    </row>
    <row r="9" spans="1:20" ht="15" thickBot="1" x14ac:dyDescent="0.35">
      <c r="A9" s="15" t="s">
        <v>53</v>
      </c>
      <c r="B9" s="15" t="s">
        <v>6</v>
      </c>
      <c r="C9" s="47">
        <f>H20</f>
        <v>18</v>
      </c>
      <c r="D9" s="48">
        <f>S20</f>
        <v>12</v>
      </c>
      <c r="E9" s="48">
        <f>Z31</f>
        <v>80</v>
      </c>
      <c r="F9" s="67">
        <f>T40</f>
        <v>58</v>
      </c>
      <c r="G9" s="72">
        <f t="shared" si="0"/>
        <v>168</v>
      </c>
      <c r="H9" s="45">
        <f>(G9/F5)*100</f>
        <v>77.777777777777786</v>
      </c>
      <c r="M9" s="48">
        <f t="shared" si="1"/>
        <v>27</v>
      </c>
      <c r="N9" s="48">
        <f>J57</f>
        <v>13.5</v>
      </c>
      <c r="O9" s="48">
        <f>S65</f>
        <v>20.64</v>
      </c>
      <c r="P9" s="73">
        <f t="shared" si="2"/>
        <v>61.14</v>
      </c>
      <c r="S9" s="73">
        <f t="shared" si="3"/>
        <v>229.14</v>
      </c>
    </row>
    <row r="10" spans="1:20" x14ac:dyDescent="0.3">
      <c r="G10" s="68">
        <f>SUM(G6:G9)</f>
        <v>684</v>
      </c>
    </row>
    <row r="11" spans="1:20" x14ac:dyDescent="0.3">
      <c r="A11" t="s">
        <v>6</v>
      </c>
      <c r="L11" t="str">
        <f>A11</f>
        <v>A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Cameron Ninness</v>
      </c>
      <c r="B13" s="18">
        <v>6</v>
      </c>
      <c r="C13" s="29">
        <v>6</v>
      </c>
      <c r="D13" s="49">
        <f>B13+C13</f>
        <v>12</v>
      </c>
      <c r="E13" s="16">
        <v>4</v>
      </c>
      <c r="F13" s="5">
        <v>6</v>
      </c>
      <c r="G13" s="52">
        <f>E13+F13</f>
        <v>10</v>
      </c>
      <c r="H13" s="52">
        <f>D13+G13</f>
        <v>22</v>
      </c>
      <c r="L13" s="48" t="str">
        <f>A6</f>
        <v>Cameron Ninness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6</v>
      </c>
      <c r="R13" s="52">
        <f>P13+Q13</f>
        <v>12</v>
      </c>
      <c r="S13" s="52">
        <f>O13+R13</f>
        <v>24</v>
      </c>
    </row>
    <row r="14" spans="1:20" x14ac:dyDescent="0.3">
      <c r="A14" s="48" t="str">
        <f>A7</f>
        <v>Jamie Banister</v>
      </c>
      <c r="B14" s="1">
        <v>6</v>
      </c>
      <c r="C14" s="1">
        <v>0</v>
      </c>
      <c r="D14" s="50">
        <f>B14+C14</f>
        <v>6</v>
      </c>
      <c r="E14" s="9">
        <v>6</v>
      </c>
      <c r="F14" s="2">
        <v>0</v>
      </c>
      <c r="G14" s="52">
        <f>E14+F14</f>
        <v>6</v>
      </c>
      <c r="H14" s="52">
        <f>D14+G14</f>
        <v>12</v>
      </c>
      <c r="L14" s="48" t="str">
        <f>A7</f>
        <v>Jamie Banister</v>
      </c>
      <c r="M14" s="1">
        <v>6</v>
      </c>
      <c r="N14" s="2">
        <v>6</v>
      </c>
      <c r="O14" s="52">
        <f>M14+N14</f>
        <v>12</v>
      </c>
      <c r="P14" s="9">
        <v>6</v>
      </c>
      <c r="Q14" s="2">
        <v>0</v>
      </c>
      <c r="R14" s="52">
        <f>P14+Q14</f>
        <v>6</v>
      </c>
      <c r="S14" s="52">
        <f>O14+R14</f>
        <v>18</v>
      </c>
    </row>
    <row r="15" spans="1:20" ht="15" thickBot="1" x14ac:dyDescent="0.35">
      <c r="A15" s="4"/>
      <c r="B15" s="4"/>
      <c r="C15" s="18" t="s">
        <v>17</v>
      </c>
      <c r="D15" s="25">
        <v>3</v>
      </c>
      <c r="E15" s="1"/>
      <c r="F15" s="2" t="s">
        <v>17</v>
      </c>
      <c r="G15" s="20">
        <v>3</v>
      </c>
      <c r="H15" s="53">
        <f>D15+G15</f>
        <v>6</v>
      </c>
      <c r="L15" s="4"/>
      <c r="M15" s="4"/>
      <c r="N15" s="2" t="s">
        <v>17</v>
      </c>
      <c r="O15" s="20">
        <v>2.5</v>
      </c>
      <c r="P15" s="1"/>
      <c r="Q15" s="2" t="s">
        <v>17</v>
      </c>
      <c r="R15" s="20">
        <v>3</v>
      </c>
      <c r="S15" s="53">
        <f>O15+R15</f>
        <v>5.5</v>
      </c>
    </row>
    <row r="16" spans="1:20" ht="15" thickBot="1" x14ac:dyDescent="0.35">
      <c r="A16" s="4"/>
      <c r="C16" s="26" t="s">
        <v>18</v>
      </c>
      <c r="D16" s="51">
        <f>SUM(D13:D15)</f>
        <v>21</v>
      </c>
      <c r="E16" s="4"/>
      <c r="F16" s="30" t="s">
        <v>20</v>
      </c>
      <c r="G16" s="54">
        <f>SUM(G13:G15)</f>
        <v>19</v>
      </c>
      <c r="H16" s="37">
        <f>SUM(H13:H15)</f>
        <v>40</v>
      </c>
      <c r="I16">
        <f>D16+G16</f>
        <v>40</v>
      </c>
      <c r="L16" s="4"/>
      <c r="M16" s="4"/>
      <c r="N16" s="28" t="s">
        <v>19</v>
      </c>
      <c r="O16" s="55">
        <f>SUM(O13:O15)</f>
        <v>26.5</v>
      </c>
      <c r="P16" s="4"/>
      <c r="Q16" s="30" t="s">
        <v>20</v>
      </c>
      <c r="R16" s="55">
        <f>SUM(R13:R15)</f>
        <v>21</v>
      </c>
      <c r="S16" s="37">
        <f>SUM(S13:S15)</f>
        <v>47.5</v>
      </c>
      <c r="T16">
        <f>O16+R16</f>
        <v>47.5</v>
      </c>
    </row>
    <row r="18" spans="1:26" ht="15" thickBot="1" x14ac:dyDescent="0.35">
      <c r="A18" t="s">
        <v>6</v>
      </c>
      <c r="L18" t="str">
        <f>A18</f>
        <v>A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A9</f>
        <v>Michelle Gorey</v>
      </c>
      <c r="B20" s="3">
        <v>0</v>
      </c>
      <c r="C20" s="5">
        <v>6</v>
      </c>
      <c r="D20" s="52">
        <f>B20+C20</f>
        <v>6</v>
      </c>
      <c r="E20" s="16">
        <v>6</v>
      </c>
      <c r="F20" s="5">
        <v>6</v>
      </c>
      <c r="G20" s="52">
        <f>E20+F20</f>
        <v>12</v>
      </c>
      <c r="H20" s="52">
        <f>D20+G20</f>
        <v>18</v>
      </c>
      <c r="L20" s="65" t="str">
        <f>A9</f>
        <v>Michelle Gorey</v>
      </c>
      <c r="M20" s="16">
        <v>0</v>
      </c>
      <c r="N20" s="5">
        <v>0</v>
      </c>
      <c r="O20" s="52">
        <f>M20+N20</f>
        <v>0</v>
      </c>
      <c r="P20" s="16">
        <v>6</v>
      </c>
      <c r="Q20" s="5">
        <v>6</v>
      </c>
      <c r="R20" s="52">
        <f>P20+Q20</f>
        <v>12</v>
      </c>
      <c r="S20" s="52">
        <f>O20+R20</f>
        <v>12</v>
      </c>
    </row>
    <row r="21" spans="1:26" ht="15" thickBot="1" x14ac:dyDescent="0.35">
      <c r="A21" s="48" t="str">
        <f>A8</f>
        <v>Phil Logue</v>
      </c>
      <c r="B21" s="1">
        <v>6</v>
      </c>
      <c r="C21" s="2">
        <v>6</v>
      </c>
      <c r="D21" s="49">
        <f>B21+C21</f>
        <v>12</v>
      </c>
      <c r="E21" s="9">
        <v>0</v>
      </c>
      <c r="F21" s="2">
        <v>6</v>
      </c>
      <c r="G21" s="52">
        <f>E21+F21</f>
        <v>6</v>
      </c>
      <c r="H21" s="52">
        <f>D21+G21</f>
        <v>18</v>
      </c>
      <c r="L21" s="48" t="str">
        <f>A8</f>
        <v>Phil Logue</v>
      </c>
      <c r="M21" s="1">
        <v>6</v>
      </c>
      <c r="N21" s="2">
        <v>0</v>
      </c>
      <c r="O21" s="52">
        <f>M21+N21</f>
        <v>6</v>
      </c>
      <c r="P21" s="9">
        <v>6</v>
      </c>
      <c r="Q21" s="2">
        <v>4</v>
      </c>
      <c r="R21" s="52">
        <f>P21+Q21</f>
        <v>10</v>
      </c>
      <c r="S21" s="52">
        <f>O21+R21</f>
        <v>16</v>
      </c>
    </row>
    <row r="22" spans="1:26" ht="15" thickBot="1" x14ac:dyDescent="0.35">
      <c r="A22" s="4"/>
      <c r="B22" s="4"/>
      <c r="C22" s="1" t="s">
        <v>17</v>
      </c>
      <c r="D22" s="27">
        <v>2</v>
      </c>
      <c r="E22" s="1"/>
      <c r="F22" s="2" t="s">
        <v>17</v>
      </c>
      <c r="G22" s="20">
        <v>1.5</v>
      </c>
      <c r="H22" s="53">
        <f>D22+G22</f>
        <v>3.5</v>
      </c>
      <c r="L22" s="4"/>
      <c r="M22" s="4"/>
      <c r="N22" s="2" t="s">
        <v>17</v>
      </c>
      <c r="O22" s="20">
        <v>1.5</v>
      </c>
      <c r="P22" s="1"/>
      <c r="Q22" s="2" t="s">
        <v>17</v>
      </c>
      <c r="R22" s="20">
        <v>2</v>
      </c>
      <c r="S22" s="53">
        <f>O22+R22</f>
        <v>3.5</v>
      </c>
    </row>
    <row r="23" spans="1:26" ht="15" thickBot="1" x14ac:dyDescent="0.35">
      <c r="A23" s="4"/>
      <c r="B23" s="4"/>
      <c r="C23" s="28" t="s">
        <v>19</v>
      </c>
      <c r="D23" s="56">
        <f>SUM(D20:D22)</f>
        <v>20</v>
      </c>
      <c r="E23" s="4"/>
      <c r="F23" s="30" t="s">
        <v>20</v>
      </c>
      <c r="G23" s="55">
        <f>SUM(G20:G22)</f>
        <v>19.5</v>
      </c>
      <c r="H23" s="37">
        <f>SUM(H20:H22)</f>
        <v>39.5</v>
      </c>
      <c r="I23">
        <f>D23+G23</f>
        <v>39.5</v>
      </c>
      <c r="L23" s="4"/>
      <c r="M23" s="4"/>
      <c r="N23" s="28" t="s">
        <v>19</v>
      </c>
      <c r="O23" s="55">
        <f>SUM(O20:O22)</f>
        <v>7.5</v>
      </c>
      <c r="P23" s="4"/>
      <c r="Q23" s="30" t="s">
        <v>20</v>
      </c>
      <c r="R23" s="55">
        <f>SUM(R20:R22)</f>
        <v>24</v>
      </c>
      <c r="S23" s="37">
        <f>SUM(S20:S22)</f>
        <v>31.5</v>
      </c>
      <c r="T23">
        <f>O23+R23</f>
        <v>31.5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Cameron Ninness</v>
      </c>
      <c r="B28" s="18">
        <v>0</v>
      </c>
      <c r="C28" s="29">
        <v>6</v>
      </c>
      <c r="D28" s="49">
        <f>B28+C28</f>
        <v>6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0</v>
      </c>
      <c r="J28" s="49">
        <f>H28+I28</f>
        <v>6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6</v>
      </c>
      <c r="P28" s="49">
        <f>N28+O28</f>
        <v>12</v>
      </c>
      <c r="Q28" s="16">
        <v>6</v>
      </c>
      <c r="R28" s="5">
        <v>6</v>
      </c>
      <c r="S28" s="52">
        <f>Q28+R28</f>
        <v>12</v>
      </c>
      <c r="T28" s="18">
        <v>4</v>
      </c>
      <c r="U28" s="29">
        <v>6</v>
      </c>
      <c r="V28" s="49">
        <f>T28+U28</f>
        <v>10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82</v>
      </c>
    </row>
    <row r="29" spans="1:26" ht="15" thickBot="1" x14ac:dyDescent="0.35">
      <c r="A29" s="48" t="str">
        <f>A7</f>
        <v>Jamie Banister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4</v>
      </c>
      <c r="G29" s="52">
        <f>E29+F29</f>
        <v>10</v>
      </c>
      <c r="H29" s="1">
        <v>6</v>
      </c>
      <c r="I29" s="1">
        <v>4</v>
      </c>
      <c r="J29" s="49">
        <f t="shared" ref="J29:J31" si="4">H29+I29</f>
        <v>10</v>
      </c>
      <c r="K29" s="9">
        <v>6</v>
      </c>
      <c r="L29" s="2">
        <v>6</v>
      </c>
      <c r="M29" s="52">
        <f t="shared" ref="M29:M31" si="5">K29+L29</f>
        <v>12</v>
      </c>
      <c r="N29" s="1">
        <v>6</v>
      </c>
      <c r="O29" s="1">
        <v>6</v>
      </c>
      <c r="P29" s="49">
        <f t="shared" ref="P29:P31" si="6">N29+O29</f>
        <v>12</v>
      </c>
      <c r="Q29" s="9">
        <v>6</v>
      </c>
      <c r="R29" s="2">
        <v>0</v>
      </c>
      <c r="S29" s="52">
        <f t="shared" ref="S29:S31" si="7">Q29+R29</f>
        <v>6</v>
      </c>
      <c r="T29" s="1">
        <v>6</v>
      </c>
      <c r="U29" s="1">
        <v>6</v>
      </c>
      <c r="V29" s="49">
        <f t="shared" ref="V29:V31" si="8">T29+U29</f>
        <v>12</v>
      </c>
      <c r="W29" s="9">
        <v>6</v>
      </c>
      <c r="X29" s="2">
        <v>6</v>
      </c>
      <c r="Y29" s="59">
        <f t="shared" ref="Y29:Y31" si="9">W29+X29</f>
        <v>12</v>
      </c>
      <c r="Z29" s="50">
        <f t="shared" ref="Z29:Z32" si="10">D29+G29+J29+M29+P29+S29+V29+Y29</f>
        <v>86</v>
      </c>
    </row>
    <row r="30" spans="1:26" ht="15" thickBot="1" x14ac:dyDescent="0.35">
      <c r="A30" s="48" t="str">
        <f>A8</f>
        <v>Phil Logue</v>
      </c>
      <c r="B30" s="1">
        <v>0</v>
      </c>
      <c r="C30" s="2">
        <v>6</v>
      </c>
      <c r="D30" s="49">
        <f>B30+C30</f>
        <v>6</v>
      </c>
      <c r="E30" s="9">
        <v>6</v>
      </c>
      <c r="F30" s="1">
        <v>4</v>
      </c>
      <c r="G30" s="52">
        <f>E30+F30</f>
        <v>10</v>
      </c>
      <c r="H30" s="1">
        <v>6</v>
      </c>
      <c r="I30" s="1">
        <v>6</v>
      </c>
      <c r="J30" s="49">
        <f t="shared" si="4"/>
        <v>12</v>
      </c>
      <c r="K30" s="1">
        <v>6</v>
      </c>
      <c r="L30" s="1">
        <v>4</v>
      </c>
      <c r="M30" s="52">
        <f t="shared" si="5"/>
        <v>10</v>
      </c>
      <c r="N30" s="1">
        <v>6</v>
      </c>
      <c r="O30" s="1">
        <v>0</v>
      </c>
      <c r="P30" s="49">
        <f t="shared" si="6"/>
        <v>6</v>
      </c>
      <c r="Q30" s="1">
        <v>6</v>
      </c>
      <c r="R30" s="1">
        <v>6</v>
      </c>
      <c r="S30" s="52">
        <f t="shared" si="7"/>
        <v>12</v>
      </c>
      <c r="T30" s="1">
        <v>6</v>
      </c>
      <c r="U30" s="1">
        <v>6</v>
      </c>
      <c r="V30" s="49">
        <f t="shared" si="8"/>
        <v>12</v>
      </c>
      <c r="W30" s="1">
        <v>6</v>
      </c>
      <c r="X30" s="1">
        <v>6</v>
      </c>
      <c r="Y30" s="59">
        <f t="shared" si="9"/>
        <v>12</v>
      </c>
      <c r="Z30" s="50">
        <f t="shared" si="10"/>
        <v>80</v>
      </c>
    </row>
    <row r="31" spans="1:26" ht="15" thickBot="1" x14ac:dyDescent="0.35">
      <c r="A31" s="48" t="str">
        <f>A9</f>
        <v>Michelle Gorey</v>
      </c>
      <c r="B31" s="1">
        <v>6</v>
      </c>
      <c r="C31" s="2">
        <v>0</v>
      </c>
      <c r="D31" s="55">
        <f>B31+C31</f>
        <v>6</v>
      </c>
      <c r="E31" s="9">
        <v>2</v>
      </c>
      <c r="F31" s="1">
        <v>6</v>
      </c>
      <c r="G31" s="51">
        <f>E31+F31</f>
        <v>8</v>
      </c>
      <c r="H31" s="1">
        <v>6</v>
      </c>
      <c r="I31" s="1">
        <v>6</v>
      </c>
      <c r="J31" s="51">
        <f t="shared" si="4"/>
        <v>12</v>
      </c>
      <c r="K31" s="1">
        <v>6</v>
      </c>
      <c r="L31" s="1">
        <v>6</v>
      </c>
      <c r="M31" s="51">
        <f t="shared" si="5"/>
        <v>12</v>
      </c>
      <c r="N31" s="1">
        <v>6</v>
      </c>
      <c r="O31" s="1">
        <v>6</v>
      </c>
      <c r="P31" s="49">
        <f t="shared" si="6"/>
        <v>12</v>
      </c>
      <c r="Q31" s="1">
        <v>6</v>
      </c>
      <c r="R31" s="1">
        <v>6</v>
      </c>
      <c r="S31" s="52">
        <f t="shared" si="7"/>
        <v>12</v>
      </c>
      <c r="T31" s="1">
        <v>0</v>
      </c>
      <c r="U31" s="1">
        <v>6</v>
      </c>
      <c r="V31" s="51">
        <f t="shared" si="8"/>
        <v>6</v>
      </c>
      <c r="W31" s="1">
        <v>6</v>
      </c>
      <c r="X31" s="1">
        <v>6</v>
      </c>
      <c r="Y31" s="59">
        <f t="shared" si="9"/>
        <v>12</v>
      </c>
      <c r="Z31" s="50">
        <f t="shared" si="10"/>
        <v>80</v>
      </c>
    </row>
    <row r="32" spans="1:26" ht="15" thickBot="1" x14ac:dyDescent="0.35">
      <c r="C32" s="18" t="s">
        <v>17</v>
      </c>
      <c r="D32" s="25">
        <v>1</v>
      </c>
      <c r="E32" s="3"/>
      <c r="F32" s="5" t="s">
        <v>17</v>
      </c>
      <c r="G32" s="31">
        <v>0</v>
      </c>
      <c r="H32" s="4"/>
      <c r="I32" s="18" t="s">
        <v>17</v>
      </c>
      <c r="J32" s="25">
        <v>0</v>
      </c>
      <c r="K32" s="3"/>
      <c r="L32" s="5" t="s">
        <v>17</v>
      </c>
      <c r="M32" s="34">
        <v>1.5</v>
      </c>
      <c r="N32" s="4"/>
      <c r="O32" s="18" t="s">
        <v>17</v>
      </c>
      <c r="P32" s="11">
        <v>2.5</v>
      </c>
      <c r="Q32" s="3"/>
      <c r="R32" s="5" t="s">
        <v>17</v>
      </c>
      <c r="S32" s="31">
        <v>4</v>
      </c>
      <c r="T32" s="4"/>
      <c r="U32" s="18" t="s">
        <v>17</v>
      </c>
      <c r="V32" s="25">
        <v>4</v>
      </c>
      <c r="W32" s="3"/>
      <c r="X32" s="5" t="s">
        <v>17</v>
      </c>
      <c r="Y32" s="35">
        <v>4</v>
      </c>
      <c r="Z32" s="61">
        <f t="shared" si="10"/>
        <v>17</v>
      </c>
    </row>
    <row r="33" spans="1:27" ht="15" thickBot="1" x14ac:dyDescent="0.35">
      <c r="C33" s="26" t="s">
        <v>18</v>
      </c>
      <c r="D33" s="51">
        <f>SUM(D28:D32)</f>
        <v>31</v>
      </c>
      <c r="E33" s="4"/>
      <c r="F33" s="32" t="s">
        <v>20</v>
      </c>
      <c r="G33" s="54">
        <f>SUM(G28:G32)</f>
        <v>40</v>
      </c>
      <c r="I33" s="26" t="s">
        <v>27</v>
      </c>
      <c r="J33" s="51">
        <f>SUM(J28:J32)</f>
        <v>40</v>
      </c>
      <c r="K33" s="4"/>
      <c r="L33" s="33" t="s">
        <v>28</v>
      </c>
      <c r="M33" s="51">
        <f>SUM(M28:M32)</f>
        <v>47.5</v>
      </c>
      <c r="O33" s="26" t="s">
        <v>29</v>
      </c>
      <c r="P33" s="57">
        <f>SUM(P28:P32)</f>
        <v>44.5</v>
      </c>
      <c r="Q33" s="4"/>
      <c r="R33" s="32" t="s">
        <v>30</v>
      </c>
      <c r="S33" s="54">
        <f>SUM(S28:S32)</f>
        <v>46</v>
      </c>
      <c r="U33" s="26" t="s">
        <v>31</v>
      </c>
      <c r="V33" s="51">
        <f>SUM(V28:V32)</f>
        <v>44</v>
      </c>
      <c r="W33" s="4"/>
      <c r="X33" s="32" t="s">
        <v>32</v>
      </c>
      <c r="Y33" s="58">
        <f>SUM(Y28:Y32)</f>
        <v>52</v>
      </c>
      <c r="Z33" s="36">
        <f>SUM(Z28:Z32)</f>
        <v>345</v>
      </c>
      <c r="AA33">
        <f>D33+G33+J33+M33+P33+S33+V33+Y33</f>
        <v>345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Cameron Ninness</v>
      </c>
      <c r="B37" s="18">
        <v>6</v>
      </c>
      <c r="C37" s="29">
        <v>6</v>
      </c>
      <c r="D37" s="49">
        <f>B37+C37</f>
        <v>12</v>
      </c>
      <c r="E37" s="16">
        <v>6</v>
      </c>
      <c r="F37" s="5">
        <v>6</v>
      </c>
      <c r="G37" s="52">
        <f>E37+F37</f>
        <v>12</v>
      </c>
      <c r="H37" s="18">
        <v>6</v>
      </c>
      <c r="I37" s="29">
        <v>6</v>
      </c>
      <c r="J37" s="49">
        <f>H37+I37</f>
        <v>12</v>
      </c>
      <c r="K37" s="16">
        <v>6</v>
      </c>
      <c r="L37" s="5">
        <v>6</v>
      </c>
      <c r="M37" s="52">
        <f>K37+L37</f>
        <v>12</v>
      </c>
      <c r="N37" s="18">
        <v>6</v>
      </c>
      <c r="O37" s="29">
        <v>6</v>
      </c>
      <c r="P37" s="49">
        <f>N37+O37</f>
        <v>12</v>
      </c>
      <c r="Q37" s="16">
        <v>6</v>
      </c>
      <c r="R37" s="5">
        <v>2</v>
      </c>
      <c r="S37" s="52">
        <f>Q37+R37</f>
        <v>8</v>
      </c>
      <c r="T37" s="51">
        <f>D37+G37+J37+M37+P37+S37</f>
        <v>68</v>
      </c>
    </row>
    <row r="38" spans="1:27" ht="15" thickBot="1" x14ac:dyDescent="0.35">
      <c r="A38" s="48" t="str">
        <f>A7</f>
        <v>Jamie Banister</v>
      </c>
      <c r="B38" s="1">
        <v>6</v>
      </c>
      <c r="C38" s="2">
        <v>0</v>
      </c>
      <c r="D38" s="53">
        <f>B38+C38</f>
        <v>6</v>
      </c>
      <c r="E38" s="9">
        <v>6</v>
      </c>
      <c r="F38" s="2">
        <v>6</v>
      </c>
      <c r="G38" s="52">
        <f>E38+F38</f>
        <v>12</v>
      </c>
      <c r="H38" s="1">
        <v>0</v>
      </c>
      <c r="I38" s="1">
        <v>6</v>
      </c>
      <c r="J38" s="49">
        <f t="shared" ref="J38:J40" si="11">H38+I38</f>
        <v>6</v>
      </c>
      <c r="K38" s="9">
        <v>6</v>
      </c>
      <c r="L38" s="2">
        <v>6</v>
      </c>
      <c r="M38" s="52">
        <f t="shared" ref="M38:M40" si="12">K38+L38</f>
        <v>12</v>
      </c>
      <c r="N38" s="1">
        <v>6</v>
      </c>
      <c r="O38" s="1">
        <v>6</v>
      </c>
      <c r="P38" s="49">
        <f t="shared" ref="P38:P40" si="13">N38+O38</f>
        <v>12</v>
      </c>
      <c r="Q38" s="9">
        <v>6</v>
      </c>
      <c r="R38" s="2">
        <v>6</v>
      </c>
      <c r="S38" s="52">
        <f t="shared" ref="S38:S40" si="14">Q38+R38</f>
        <v>12</v>
      </c>
      <c r="T38" s="51">
        <f t="shared" ref="T38:T41" si="15">D38+G38+J38+M38+P38+S38</f>
        <v>60</v>
      </c>
    </row>
    <row r="39" spans="1:27" ht="15" thickBot="1" x14ac:dyDescent="0.35">
      <c r="A39" s="48" t="str">
        <f>A8</f>
        <v>Phil Logue</v>
      </c>
      <c r="B39" s="1">
        <v>6</v>
      </c>
      <c r="C39" s="2">
        <v>6</v>
      </c>
      <c r="D39" s="49">
        <f>B39+C39</f>
        <v>12</v>
      </c>
      <c r="E39" s="9">
        <v>2</v>
      </c>
      <c r="F39" s="1">
        <v>0</v>
      </c>
      <c r="G39" s="52">
        <f>E39+F39</f>
        <v>2</v>
      </c>
      <c r="H39" s="1">
        <v>6</v>
      </c>
      <c r="I39" s="1">
        <v>0</v>
      </c>
      <c r="J39" s="49">
        <f t="shared" si="11"/>
        <v>6</v>
      </c>
      <c r="K39" s="1">
        <v>0</v>
      </c>
      <c r="L39" s="1">
        <v>0</v>
      </c>
      <c r="M39" s="52">
        <f t="shared" si="12"/>
        <v>0</v>
      </c>
      <c r="N39" s="1">
        <v>0</v>
      </c>
      <c r="O39" s="1">
        <v>4</v>
      </c>
      <c r="P39" s="49">
        <f t="shared" si="13"/>
        <v>4</v>
      </c>
      <c r="Q39" s="1">
        <v>0</v>
      </c>
      <c r="R39" s="1">
        <v>6</v>
      </c>
      <c r="S39" s="52">
        <f t="shared" si="14"/>
        <v>6</v>
      </c>
      <c r="T39" s="51">
        <f t="shared" si="15"/>
        <v>30</v>
      </c>
    </row>
    <row r="40" spans="1:27" ht="15" thickBot="1" x14ac:dyDescent="0.35">
      <c r="A40" s="48" t="str">
        <f>A9</f>
        <v>Michelle Gorey</v>
      </c>
      <c r="B40" s="1">
        <v>6</v>
      </c>
      <c r="C40" s="2">
        <v>6</v>
      </c>
      <c r="D40" s="55">
        <f>B40+C40</f>
        <v>12</v>
      </c>
      <c r="E40" s="9">
        <v>6</v>
      </c>
      <c r="F40" s="1">
        <v>6</v>
      </c>
      <c r="G40" s="51">
        <f>E40+F40</f>
        <v>12</v>
      </c>
      <c r="H40" s="1">
        <v>0</v>
      </c>
      <c r="I40" s="1">
        <v>4</v>
      </c>
      <c r="J40" s="51">
        <f t="shared" si="11"/>
        <v>4</v>
      </c>
      <c r="K40" s="1">
        <v>6</v>
      </c>
      <c r="L40" s="1">
        <v>0</v>
      </c>
      <c r="M40" s="51">
        <f t="shared" si="12"/>
        <v>6</v>
      </c>
      <c r="N40" s="1">
        <v>6</v>
      </c>
      <c r="O40" s="1">
        <v>6</v>
      </c>
      <c r="P40" s="51">
        <f t="shared" si="13"/>
        <v>12</v>
      </c>
      <c r="Q40" s="1">
        <v>6</v>
      </c>
      <c r="R40" s="1">
        <v>6</v>
      </c>
      <c r="S40" s="51">
        <f t="shared" si="14"/>
        <v>12</v>
      </c>
      <c r="T40" s="79">
        <f t="shared" si="15"/>
        <v>58</v>
      </c>
    </row>
    <row r="41" spans="1:27" ht="15" thickBot="1" x14ac:dyDescent="0.35">
      <c r="C41" s="18" t="s">
        <v>17</v>
      </c>
      <c r="D41" s="25">
        <v>1</v>
      </c>
      <c r="E41" s="3"/>
      <c r="F41" s="5" t="s">
        <v>17</v>
      </c>
      <c r="G41" s="31">
        <v>2.5</v>
      </c>
      <c r="H41" s="4"/>
      <c r="I41" s="18" t="s">
        <v>17</v>
      </c>
      <c r="J41" s="25">
        <v>1</v>
      </c>
      <c r="K41" s="3"/>
      <c r="L41" s="5" t="s">
        <v>17</v>
      </c>
      <c r="M41" s="34">
        <v>4</v>
      </c>
      <c r="N41" s="4"/>
      <c r="O41" s="18" t="s">
        <v>17</v>
      </c>
      <c r="P41" s="78">
        <v>3</v>
      </c>
      <c r="Q41" s="3"/>
      <c r="R41" s="5" t="s">
        <v>17</v>
      </c>
      <c r="S41" s="35">
        <v>4</v>
      </c>
      <c r="T41" s="51">
        <f t="shared" si="15"/>
        <v>15.5</v>
      </c>
    </row>
    <row r="42" spans="1:27" ht="15" thickBot="1" x14ac:dyDescent="0.35">
      <c r="C42" s="26" t="s">
        <v>18</v>
      </c>
      <c r="D42" s="51">
        <f>SUM(D37:D41)</f>
        <v>43</v>
      </c>
      <c r="E42" s="4"/>
      <c r="F42" s="32" t="s">
        <v>20</v>
      </c>
      <c r="G42" s="54">
        <f>SUM(G37:G41)</f>
        <v>40.5</v>
      </c>
      <c r="I42" s="26" t="s">
        <v>27</v>
      </c>
      <c r="J42" s="51">
        <f>SUM(J37:J41)</f>
        <v>29</v>
      </c>
      <c r="K42" s="4"/>
      <c r="L42" s="33" t="s">
        <v>28</v>
      </c>
      <c r="M42" s="51">
        <f>SUM(M37:M41)</f>
        <v>34</v>
      </c>
      <c r="O42" s="26" t="s">
        <v>29</v>
      </c>
      <c r="P42" s="51">
        <f>SUM(P37:P41)</f>
        <v>43</v>
      </c>
      <c r="Q42" s="4"/>
      <c r="R42" s="32" t="s">
        <v>30</v>
      </c>
      <c r="S42" s="58">
        <f>SUM(S37:S41)</f>
        <v>42</v>
      </c>
      <c r="T42" s="36">
        <f>SUM(T37:T41)</f>
        <v>231.5</v>
      </c>
      <c r="U42">
        <f>D42+G42+J42+M42+P42+S42</f>
        <v>231.5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Cameron Ninness</v>
      </c>
      <c r="B47" s="9">
        <v>0</v>
      </c>
      <c r="C47" s="1">
        <v>6</v>
      </c>
      <c r="D47" s="1">
        <v>4</v>
      </c>
      <c r="E47" s="1">
        <v>1</v>
      </c>
      <c r="F47" s="1">
        <v>0</v>
      </c>
      <c r="G47" s="1">
        <v>0</v>
      </c>
      <c r="H47" s="1">
        <v>4</v>
      </c>
      <c r="I47" s="2">
        <v>0.5</v>
      </c>
      <c r="J47" s="53">
        <f>SUM(B47:I47)</f>
        <v>15.5</v>
      </c>
    </row>
    <row r="48" spans="1:27" x14ac:dyDescent="0.3">
      <c r="A48" s="65" t="str">
        <f>A7</f>
        <v>Jamie Banister</v>
      </c>
      <c r="B48" s="9">
        <v>6</v>
      </c>
      <c r="C48" s="1">
        <v>6</v>
      </c>
      <c r="D48" s="1">
        <v>6</v>
      </c>
      <c r="E48" s="1">
        <v>2</v>
      </c>
      <c r="F48" s="1">
        <v>6</v>
      </c>
      <c r="G48" s="1">
        <v>6</v>
      </c>
      <c r="H48" s="1">
        <v>6</v>
      </c>
      <c r="I48" s="2">
        <v>0.5</v>
      </c>
      <c r="J48" s="53">
        <f t="shared" ref="J48:J50" si="16">SUM(B48:I48)</f>
        <v>38.5</v>
      </c>
    </row>
    <row r="49" spans="1:20" x14ac:dyDescent="0.3">
      <c r="A49" s="65" t="str">
        <f>A8</f>
        <v>Phil Logue</v>
      </c>
      <c r="B49" s="9">
        <v>0</v>
      </c>
      <c r="C49" s="1">
        <v>0</v>
      </c>
      <c r="D49" s="1">
        <v>6</v>
      </c>
      <c r="E49" s="1">
        <v>0.5</v>
      </c>
      <c r="F49" s="1">
        <v>0</v>
      </c>
      <c r="G49" s="1">
        <v>6</v>
      </c>
      <c r="H49" s="1">
        <v>6</v>
      </c>
      <c r="I49" s="2">
        <v>0.5</v>
      </c>
      <c r="J49" s="53">
        <f t="shared" si="16"/>
        <v>19</v>
      </c>
    </row>
    <row r="50" spans="1:20" ht="15" thickBot="1" x14ac:dyDescent="0.35">
      <c r="A50" s="77" t="str">
        <f>A9</f>
        <v>Michelle Gorey</v>
      </c>
      <c r="B50" s="9">
        <v>0</v>
      </c>
      <c r="C50" s="1">
        <v>0</v>
      </c>
      <c r="D50" s="1">
        <v>6</v>
      </c>
      <c r="E50" s="1">
        <v>1</v>
      </c>
      <c r="F50" s="1">
        <v>6</v>
      </c>
      <c r="G50" s="1">
        <v>6</v>
      </c>
      <c r="H50" s="1">
        <v>6</v>
      </c>
      <c r="I50" s="2">
        <v>2</v>
      </c>
      <c r="J50" s="53">
        <f t="shared" si="16"/>
        <v>27</v>
      </c>
    </row>
    <row r="52" spans="1:20" ht="15" thickBot="1" x14ac:dyDescent="0.35"/>
    <row r="53" spans="1:20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20" x14ac:dyDescent="0.3">
      <c r="A54" s="69" t="str">
        <f>A13</f>
        <v>Cameron Ninness</v>
      </c>
      <c r="B54" s="9">
        <v>0</v>
      </c>
      <c r="C54" s="1">
        <v>0</v>
      </c>
      <c r="D54" s="1">
        <v>6</v>
      </c>
      <c r="E54" s="1">
        <v>1.5</v>
      </c>
      <c r="F54" s="1">
        <v>6</v>
      </c>
      <c r="G54" s="1">
        <v>6</v>
      </c>
      <c r="H54" s="1">
        <v>0</v>
      </c>
      <c r="I54" s="2">
        <v>2</v>
      </c>
      <c r="J54" s="53">
        <f>SUM(B54:I54)</f>
        <v>21.5</v>
      </c>
    </row>
    <row r="55" spans="1:20" x14ac:dyDescent="0.3">
      <c r="A55" s="65" t="str">
        <f>A14</f>
        <v>Jamie Banister</v>
      </c>
      <c r="B55" s="9">
        <v>0</v>
      </c>
      <c r="C55" s="1">
        <v>6</v>
      </c>
      <c r="D55" s="1">
        <v>6</v>
      </c>
      <c r="E55" s="1">
        <v>2</v>
      </c>
      <c r="F55" s="1">
        <v>6</v>
      </c>
      <c r="G55" s="1">
        <v>0</v>
      </c>
      <c r="H55" s="1">
        <v>6</v>
      </c>
      <c r="I55" s="2">
        <v>1.5</v>
      </c>
      <c r="J55" s="53">
        <f t="shared" ref="J55:J57" si="17">SUM(B55:I55)</f>
        <v>27.5</v>
      </c>
    </row>
    <row r="56" spans="1:20" x14ac:dyDescent="0.3">
      <c r="A56" s="65" t="str">
        <f>A8</f>
        <v>Phil Logue</v>
      </c>
      <c r="B56" s="9">
        <v>0</v>
      </c>
      <c r="C56" s="1">
        <v>6</v>
      </c>
      <c r="D56" s="1">
        <v>2</v>
      </c>
      <c r="E56" s="1">
        <v>0.5</v>
      </c>
      <c r="F56" s="1">
        <v>0</v>
      </c>
      <c r="G56" s="1">
        <v>6</v>
      </c>
      <c r="H56" s="1">
        <v>6</v>
      </c>
      <c r="I56" s="2">
        <v>1</v>
      </c>
      <c r="J56" s="53">
        <f t="shared" si="17"/>
        <v>21.5</v>
      </c>
    </row>
    <row r="57" spans="1:20" ht="15" thickBot="1" x14ac:dyDescent="0.35">
      <c r="A57" s="77" t="str">
        <f>A9</f>
        <v>Michelle Gorey</v>
      </c>
      <c r="B57" s="9">
        <v>6</v>
      </c>
      <c r="C57" s="1">
        <v>6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2">
        <v>0.5</v>
      </c>
      <c r="J57" s="53">
        <f t="shared" si="17"/>
        <v>13.5</v>
      </c>
    </row>
    <row r="60" spans="1:20" ht="15" thickBot="1" x14ac:dyDescent="0.35"/>
    <row r="61" spans="1:20" ht="15" thickBot="1" x14ac:dyDescent="0.35">
      <c r="A61" s="12" t="s">
        <v>35</v>
      </c>
      <c r="B61" s="1" t="s">
        <v>43</v>
      </c>
      <c r="C61" s="1" t="s">
        <v>44</v>
      </c>
      <c r="D61" s="1" t="s">
        <v>43</v>
      </c>
      <c r="E61" s="1" t="s">
        <v>44</v>
      </c>
      <c r="F61" s="2" t="s">
        <v>44</v>
      </c>
      <c r="G61" s="2" t="s">
        <v>17</v>
      </c>
      <c r="H61" s="38" t="s">
        <v>45</v>
      </c>
      <c r="I61" s="38" t="s">
        <v>45</v>
      </c>
      <c r="J61" s="38" t="s">
        <v>46</v>
      </c>
      <c r="K61" s="38" t="s">
        <v>17</v>
      </c>
      <c r="L61" s="38" t="s">
        <v>42</v>
      </c>
      <c r="M61" s="9" t="s">
        <v>42</v>
      </c>
      <c r="N61" s="1" t="s">
        <v>41</v>
      </c>
      <c r="O61" s="2" t="s">
        <v>17</v>
      </c>
      <c r="P61" s="76" t="s">
        <v>47</v>
      </c>
      <c r="Q61" s="38" t="s">
        <v>48</v>
      </c>
      <c r="R61" s="38" t="s">
        <v>49</v>
      </c>
      <c r="S61" s="74" t="s">
        <v>16</v>
      </c>
    </row>
    <row r="62" spans="1:20" x14ac:dyDescent="0.3">
      <c r="A62" s="69" t="str">
        <f>A6</f>
        <v>Cameron Ninness</v>
      </c>
      <c r="B62" s="9">
        <v>3</v>
      </c>
      <c r="C62" s="1">
        <v>6</v>
      </c>
      <c r="D62" s="1">
        <v>3</v>
      </c>
      <c r="E62" s="1">
        <v>6</v>
      </c>
      <c r="F62" s="2">
        <v>6</v>
      </c>
      <c r="G62" s="2">
        <v>2</v>
      </c>
      <c r="H62" s="1">
        <v>6</v>
      </c>
      <c r="I62" s="1">
        <v>6</v>
      </c>
      <c r="J62" s="1">
        <v>6</v>
      </c>
      <c r="K62" s="1">
        <v>3</v>
      </c>
      <c r="L62" s="1">
        <v>6</v>
      </c>
      <c r="M62" s="9">
        <v>6</v>
      </c>
      <c r="N62" s="1">
        <v>6</v>
      </c>
      <c r="O62" s="2">
        <v>3</v>
      </c>
      <c r="P62" s="52">
        <f>SUM(B62:O62)</f>
        <v>68</v>
      </c>
      <c r="Q62" s="9">
        <v>55.82</v>
      </c>
      <c r="R62" s="1">
        <v>5.82</v>
      </c>
      <c r="S62" s="75">
        <f>P62-R62</f>
        <v>62.18</v>
      </c>
    </row>
    <row r="63" spans="1:20" x14ac:dyDescent="0.3">
      <c r="A63" s="65" t="str">
        <f>A7</f>
        <v>Jamie Banister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ref="S63:S65" si="18">P63-R63</f>
        <v>0</v>
      </c>
      <c r="T63" t="s">
        <v>136</v>
      </c>
    </row>
    <row r="64" spans="1:20" x14ac:dyDescent="0.3">
      <c r="A64" s="65" t="str">
        <f>A8</f>
        <v>Phil Logue</v>
      </c>
      <c r="B64" s="9">
        <v>3</v>
      </c>
      <c r="C64" s="1">
        <v>6</v>
      </c>
      <c r="D64" s="1">
        <v>3</v>
      </c>
      <c r="E64" s="1">
        <v>6</v>
      </c>
      <c r="F64" s="2">
        <v>6</v>
      </c>
      <c r="G64" s="2">
        <v>1.5</v>
      </c>
      <c r="H64" s="1">
        <v>0</v>
      </c>
      <c r="I64" s="1">
        <v>0</v>
      </c>
      <c r="J64" s="1">
        <v>6</v>
      </c>
      <c r="K64" s="1">
        <v>0.5</v>
      </c>
      <c r="L64" s="1">
        <v>0</v>
      </c>
      <c r="M64" s="9">
        <v>0</v>
      </c>
      <c r="N64" s="1">
        <v>6</v>
      </c>
      <c r="O64" s="2">
        <v>0.5</v>
      </c>
      <c r="P64" s="53">
        <f>SUM(B64:O64)</f>
        <v>38.5</v>
      </c>
      <c r="Q64" s="9" t="s">
        <v>137</v>
      </c>
      <c r="R64" s="1">
        <v>15.88</v>
      </c>
      <c r="S64" s="75">
        <f t="shared" si="18"/>
        <v>22.619999999999997</v>
      </c>
    </row>
    <row r="65" spans="1:19" ht="15" thickBot="1" x14ac:dyDescent="0.35">
      <c r="A65" s="77" t="str">
        <f>A9</f>
        <v>Michelle Gorey</v>
      </c>
      <c r="B65" s="9">
        <v>3</v>
      </c>
      <c r="C65" s="1">
        <v>6</v>
      </c>
      <c r="D65" s="1">
        <v>3</v>
      </c>
      <c r="E65" s="1">
        <v>0</v>
      </c>
      <c r="F65" s="2">
        <v>6</v>
      </c>
      <c r="G65" s="2">
        <v>2</v>
      </c>
      <c r="H65" s="1">
        <v>0</v>
      </c>
      <c r="I65" s="1">
        <v>0</v>
      </c>
      <c r="J65" s="1">
        <v>3</v>
      </c>
      <c r="K65" s="1">
        <v>2</v>
      </c>
      <c r="L65" s="1">
        <v>0</v>
      </c>
      <c r="M65" s="9">
        <v>0</v>
      </c>
      <c r="N65" s="1">
        <v>6</v>
      </c>
      <c r="O65" s="2">
        <v>2</v>
      </c>
      <c r="P65" s="55">
        <f>SUM(B65:O65)</f>
        <v>33</v>
      </c>
      <c r="Q65" s="9" t="s">
        <v>138</v>
      </c>
      <c r="R65" s="1">
        <v>12.36</v>
      </c>
      <c r="S65" s="75">
        <f t="shared" si="18"/>
        <v>20.64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1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58BE-145E-4636-96F6-05362DBA64CD}">
  <sheetPr>
    <pageSetUpPr fitToPage="1"/>
  </sheetPr>
  <dimension ref="A3:AA64"/>
  <sheetViews>
    <sheetView topLeftCell="A32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  <col min="12" max="12" width="11.6640625" bestFit="1" customWidth="1"/>
  </cols>
  <sheetData>
    <row r="3" spans="1:20" ht="15" thickBot="1" x14ac:dyDescent="0.35"/>
    <row r="4" spans="1:20" ht="72" thickBot="1" x14ac:dyDescent="0.4">
      <c r="A4" s="63" t="s">
        <v>56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6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57</v>
      </c>
      <c r="B6" s="13" t="s">
        <v>6</v>
      </c>
      <c r="C6" s="45">
        <f>H20</f>
        <v>24</v>
      </c>
      <c r="D6" s="46">
        <f>S20</f>
        <v>24</v>
      </c>
      <c r="E6" s="46">
        <f>Z28</f>
        <v>92</v>
      </c>
      <c r="F6" s="66">
        <f>T37</f>
        <v>52</v>
      </c>
      <c r="G6" s="70">
        <f>SUM(C6:F6)</f>
        <v>192</v>
      </c>
      <c r="H6" s="45">
        <f>(G6/F5)*100</f>
        <v>88.888888888888886</v>
      </c>
      <c r="M6" s="48">
        <f>J47</f>
        <v>32</v>
      </c>
      <c r="N6" s="48">
        <f>J54</f>
        <v>19.5</v>
      </c>
      <c r="O6" s="48">
        <f>S61</f>
        <v>0</v>
      </c>
      <c r="P6" s="73">
        <f>SUM(M6:O6)</f>
        <v>51.5</v>
      </c>
      <c r="S6" s="73">
        <f>G6+P6</f>
        <v>243.5</v>
      </c>
    </row>
    <row r="7" spans="1:20" x14ac:dyDescent="0.3">
      <c r="A7" s="14" t="s">
        <v>59</v>
      </c>
      <c r="B7" s="14" t="s">
        <v>6</v>
      </c>
      <c r="C7" s="47">
        <f>H14</f>
        <v>18</v>
      </c>
      <c r="D7" s="48">
        <f>S14</f>
        <v>18</v>
      </c>
      <c r="E7" s="48">
        <f>Z29</f>
        <v>90</v>
      </c>
      <c r="F7" s="67">
        <f>T38</f>
        <v>40</v>
      </c>
      <c r="G7" s="71">
        <f t="shared" ref="G7:G9" si="0">SUM(C7:F7)</f>
        <v>166</v>
      </c>
      <c r="H7" s="45">
        <f>(G7/F5)*100</f>
        <v>76.851851851851848</v>
      </c>
      <c r="M7" s="48">
        <f t="shared" ref="M7:M9" si="1">J48</f>
        <v>23.5</v>
      </c>
      <c r="N7" s="48">
        <f>J55</f>
        <v>18.5</v>
      </c>
      <c r="O7" s="48">
        <f t="shared" ref="O7:O9" si="2">S62</f>
        <v>27.38</v>
      </c>
      <c r="P7" s="73">
        <f t="shared" ref="P7:P9" si="3">SUM(M7:O7)</f>
        <v>69.38</v>
      </c>
      <c r="S7" s="73">
        <f t="shared" ref="S7:S9" si="4">G7+P7</f>
        <v>235.38</v>
      </c>
    </row>
    <row r="8" spans="1:20" x14ac:dyDescent="0.3">
      <c r="A8" s="14" t="s">
        <v>58</v>
      </c>
      <c r="B8" s="14" t="s">
        <v>6</v>
      </c>
      <c r="C8" s="47">
        <f>H21</f>
        <v>24</v>
      </c>
      <c r="D8" s="48">
        <f>S21</f>
        <v>18</v>
      </c>
      <c r="E8" s="48">
        <f>Z30</f>
        <v>86</v>
      </c>
      <c r="F8" s="67">
        <f>T39</f>
        <v>52</v>
      </c>
      <c r="G8" s="71">
        <f t="shared" si="0"/>
        <v>180</v>
      </c>
      <c r="H8" s="45">
        <f>(G8/F5)*100</f>
        <v>83.333333333333343</v>
      </c>
      <c r="M8" s="48">
        <f t="shared" si="1"/>
        <v>39</v>
      </c>
      <c r="N8" s="48">
        <f>J56</f>
        <v>38</v>
      </c>
      <c r="O8" s="48">
        <f t="shared" si="2"/>
        <v>57.5</v>
      </c>
      <c r="P8" s="73">
        <f t="shared" si="3"/>
        <v>134.5</v>
      </c>
      <c r="S8" s="73">
        <f t="shared" si="4"/>
        <v>314.5</v>
      </c>
    </row>
    <row r="9" spans="1:20" ht="15" thickBot="1" x14ac:dyDescent="0.35">
      <c r="A9" s="15" t="s">
        <v>60</v>
      </c>
      <c r="B9" s="15" t="s">
        <v>6</v>
      </c>
      <c r="C9" s="47">
        <f>H13</f>
        <v>22</v>
      </c>
      <c r="D9" s="48">
        <f>S13</f>
        <v>24</v>
      </c>
      <c r="E9" s="48">
        <f>Z31</f>
        <v>96</v>
      </c>
      <c r="F9" s="67">
        <f>T40</f>
        <v>72</v>
      </c>
      <c r="G9" s="72">
        <f t="shared" si="0"/>
        <v>214</v>
      </c>
      <c r="H9" s="45">
        <f>(G9/F5)*100</f>
        <v>99.074074074074076</v>
      </c>
      <c r="M9" s="48">
        <f t="shared" si="1"/>
        <v>33.5</v>
      </c>
      <c r="N9" s="48">
        <f>J57</f>
        <v>28.5</v>
      </c>
      <c r="O9" s="48">
        <f t="shared" si="2"/>
        <v>47.2</v>
      </c>
      <c r="P9" s="73">
        <f t="shared" si="3"/>
        <v>109.2</v>
      </c>
      <c r="S9" s="73">
        <f t="shared" si="4"/>
        <v>323.2</v>
      </c>
    </row>
    <row r="10" spans="1:20" x14ac:dyDescent="0.3">
      <c r="G10" s="68">
        <f>SUM(G6:G9)</f>
        <v>752</v>
      </c>
    </row>
    <row r="11" spans="1:20" x14ac:dyDescent="0.3">
      <c r="A11" t="s">
        <v>6</v>
      </c>
      <c r="L11" t="str">
        <f>A11</f>
        <v>A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A9</f>
        <v>Bryson Roser</v>
      </c>
      <c r="B13" s="18">
        <v>4</v>
      </c>
      <c r="C13" s="29">
        <v>6</v>
      </c>
      <c r="D13" s="49">
        <f>B13+C13</f>
        <v>10</v>
      </c>
      <c r="E13" s="16">
        <v>6</v>
      </c>
      <c r="F13" s="5">
        <v>6</v>
      </c>
      <c r="G13" s="52">
        <f>E13+F13</f>
        <v>12</v>
      </c>
      <c r="H13" s="52">
        <f>D13+G13</f>
        <v>22</v>
      </c>
      <c r="L13" s="48" t="str">
        <f>A9</f>
        <v>Bryson Roser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6</v>
      </c>
      <c r="R13" s="52">
        <f>P13+Q13</f>
        <v>12</v>
      </c>
      <c r="S13" s="52">
        <f>O13+R13</f>
        <v>24</v>
      </c>
    </row>
    <row r="14" spans="1:20" ht="15" thickBot="1" x14ac:dyDescent="0.35">
      <c r="A14" s="48" t="str">
        <f>A7</f>
        <v>Barry Biffin</v>
      </c>
      <c r="B14" s="1">
        <v>6</v>
      </c>
      <c r="C14" s="1">
        <v>6</v>
      </c>
      <c r="D14" s="50">
        <f>B14+C14</f>
        <v>12</v>
      </c>
      <c r="E14" s="9">
        <v>0</v>
      </c>
      <c r="F14" s="2">
        <v>6</v>
      </c>
      <c r="G14" s="52">
        <f>E14+F14</f>
        <v>6</v>
      </c>
      <c r="H14" s="51">
        <f>D14+G14</f>
        <v>18</v>
      </c>
      <c r="L14" s="48" t="str">
        <f>A7</f>
        <v>Barry Biffin</v>
      </c>
      <c r="M14" s="1">
        <v>0</v>
      </c>
      <c r="N14" s="2">
        <v>6</v>
      </c>
      <c r="O14" s="52">
        <f>M14+N14</f>
        <v>6</v>
      </c>
      <c r="P14" s="9">
        <v>6</v>
      </c>
      <c r="Q14" s="2">
        <v>6</v>
      </c>
      <c r="R14" s="52">
        <f>P14+Q14</f>
        <v>12</v>
      </c>
      <c r="S14" s="49">
        <f>O14+R14</f>
        <v>18</v>
      </c>
    </row>
    <row r="15" spans="1:20" ht="15" thickBot="1" x14ac:dyDescent="0.35">
      <c r="A15" s="4"/>
      <c r="B15" s="4"/>
      <c r="C15" s="18" t="s">
        <v>17</v>
      </c>
      <c r="D15" s="25">
        <v>2</v>
      </c>
      <c r="E15" s="1"/>
      <c r="F15" s="2" t="s">
        <v>17</v>
      </c>
      <c r="G15" s="20">
        <v>1.5</v>
      </c>
      <c r="H15" s="79">
        <f>D15+G15</f>
        <v>3.5</v>
      </c>
      <c r="L15" s="4"/>
      <c r="M15" s="4"/>
      <c r="N15" s="2" t="s">
        <v>17</v>
      </c>
      <c r="O15" s="20">
        <v>1.5</v>
      </c>
      <c r="P15" s="1"/>
      <c r="Q15" s="2" t="s">
        <v>17</v>
      </c>
      <c r="R15" s="20">
        <v>2.5</v>
      </c>
      <c r="S15" s="51">
        <f>O15+R15</f>
        <v>4</v>
      </c>
    </row>
    <row r="16" spans="1:20" ht="15" thickBot="1" x14ac:dyDescent="0.35">
      <c r="A16" s="4"/>
      <c r="C16" s="26" t="s">
        <v>18</v>
      </c>
      <c r="D16" s="51">
        <f>SUM(D13:D15)</f>
        <v>24</v>
      </c>
      <c r="E16" s="4"/>
      <c r="F16" s="30" t="s">
        <v>20</v>
      </c>
      <c r="G16" s="54">
        <f>SUM(G13:G15)</f>
        <v>19.5</v>
      </c>
      <c r="H16" s="36">
        <f>SUM(H13:H15)</f>
        <v>43.5</v>
      </c>
      <c r="I16">
        <f>D16+G16</f>
        <v>43.5</v>
      </c>
      <c r="L16" s="4"/>
      <c r="M16" s="4"/>
      <c r="N16" s="28" t="s">
        <v>19</v>
      </c>
      <c r="O16" s="55">
        <f>SUM(O13:O15)</f>
        <v>19.5</v>
      </c>
      <c r="P16" s="4"/>
      <c r="Q16" s="30" t="s">
        <v>20</v>
      </c>
      <c r="R16" s="55">
        <f>SUM(R13:R15)</f>
        <v>26.5</v>
      </c>
      <c r="S16" s="173">
        <f>SUM(S13:S15)</f>
        <v>46</v>
      </c>
      <c r="T16">
        <f>O16+R16</f>
        <v>46</v>
      </c>
    </row>
    <row r="18" spans="1:26" ht="15" thickBot="1" x14ac:dyDescent="0.35">
      <c r="A18" t="s">
        <v>6</v>
      </c>
      <c r="L18" t="str">
        <f>A18</f>
        <v>A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A6</f>
        <v>Todd Carey</v>
      </c>
      <c r="B20" s="3">
        <v>6</v>
      </c>
      <c r="C20" s="5">
        <v>6</v>
      </c>
      <c r="D20" s="52">
        <f>B20+C20</f>
        <v>12</v>
      </c>
      <c r="E20" s="16">
        <v>6</v>
      </c>
      <c r="F20" s="5">
        <v>6</v>
      </c>
      <c r="G20" s="52">
        <f>E20+F20</f>
        <v>12</v>
      </c>
      <c r="H20" s="52">
        <f>D20+G20</f>
        <v>24</v>
      </c>
      <c r="L20" s="65" t="str">
        <f>A6</f>
        <v>Todd Carey</v>
      </c>
      <c r="M20" s="16">
        <v>6</v>
      </c>
      <c r="N20" s="5">
        <v>6</v>
      </c>
      <c r="O20" s="52">
        <f>M20+N20</f>
        <v>12</v>
      </c>
      <c r="P20" s="16">
        <v>6</v>
      </c>
      <c r="Q20" s="5">
        <v>6</v>
      </c>
      <c r="R20" s="52">
        <f>P20+Q20</f>
        <v>12</v>
      </c>
      <c r="S20" s="52">
        <f>O20+R20</f>
        <v>24</v>
      </c>
    </row>
    <row r="21" spans="1:26" ht="15" thickBot="1" x14ac:dyDescent="0.35">
      <c r="A21" s="48" t="str">
        <f>A8</f>
        <v>Scott Miller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6</v>
      </c>
      <c r="G21" s="52">
        <f>E21+F21</f>
        <v>12</v>
      </c>
      <c r="H21" s="49">
        <f>D21+G21</f>
        <v>24</v>
      </c>
      <c r="L21" s="48" t="str">
        <f>A8</f>
        <v>Scott Miller</v>
      </c>
      <c r="M21" s="1">
        <v>0</v>
      </c>
      <c r="N21" s="2">
        <v>6</v>
      </c>
      <c r="O21" s="52">
        <f>M21+N21</f>
        <v>6</v>
      </c>
      <c r="P21" s="9">
        <v>6</v>
      </c>
      <c r="Q21" s="2">
        <v>6</v>
      </c>
      <c r="R21" s="52">
        <f>P21+Q21</f>
        <v>12</v>
      </c>
      <c r="S21" s="49">
        <f>O21+R21</f>
        <v>18</v>
      </c>
    </row>
    <row r="22" spans="1:26" ht="15" thickBot="1" x14ac:dyDescent="0.35">
      <c r="A22" s="4"/>
      <c r="B22" s="4"/>
      <c r="C22" s="1" t="s">
        <v>17</v>
      </c>
      <c r="D22" s="27">
        <v>2.5</v>
      </c>
      <c r="E22" s="1"/>
      <c r="F22" s="2" t="s">
        <v>17</v>
      </c>
      <c r="G22" s="20">
        <v>2</v>
      </c>
      <c r="H22" s="51">
        <f>D22+G22</f>
        <v>4.5</v>
      </c>
      <c r="L22" s="4"/>
      <c r="M22" s="4"/>
      <c r="N22" s="2" t="s">
        <v>17</v>
      </c>
      <c r="O22" s="20">
        <v>2</v>
      </c>
      <c r="P22" s="1"/>
      <c r="Q22" s="2" t="s">
        <v>17</v>
      </c>
      <c r="R22" s="20">
        <v>3</v>
      </c>
      <c r="S22" s="51">
        <f>O22+R22</f>
        <v>5</v>
      </c>
    </row>
    <row r="23" spans="1:26" ht="15" thickBot="1" x14ac:dyDescent="0.35">
      <c r="A23" s="4"/>
      <c r="B23" s="4"/>
      <c r="C23" s="28" t="s">
        <v>19</v>
      </c>
      <c r="D23" s="56">
        <f>SUM(D20:D22)</f>
        <v>26.5</v>
      </c>
      <c r="E23" s="4"/>
      <c r="F23" s="30" t="s">
        <v>20</v>
      </c>
      <c r="G23" s="55">
        <f>SUM(G20:G22)</f>
        <v>26</v>
      </c>
      <c r="H23" s="173">
        <f>SUM(H20:H22)</f>
        <v>52.5</v>
      </c>
      <c r="I23">
        <f>D23+G23</f>
        <v>52.5</v>
      </c>
      <c r="L23" s="4"/>
      <c r="M23" s="4"/>
      <c r="N23" s="28" t="s">
        <v>19</v>
      </c>
      <c r="O23" s="55">
        <f>SUM(O20:O22)</f>
        <v>20</v>
      </c>
      <c r="P23" s="4"/>
      <c r="Q23" s="30" t="s">
        <v>20</v>
      </c>
      <c r="R23" s="55">
        <f>SUM(R20:R22)</f>
        <v>27</v>
      </c>
      <c r="S23" s="173">
        <f>SUM(S20:S22)</f>
        <v>47</v>
      </c>
      <c r="T23">
        <f>O23+R23</f>
        <v>47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Todd Carey</v>
      </c>
      <c r="B28" s="18">
        <v>6</v>
      </c>
      <c r="C28" s="29">
        <v>6</v>
      </c>
      <c r="D28" s="49">
        <f>B28+C28</f>
        <v>12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6</v>
      </c>
      <c r="M28" s="52">
        <f>K28+L28</f>
        <v>12</v>
      </c>
      <c r="N28" s="18">
        <v>2</v>
      </c>
      <c r="O28" s="29">
        <v>6</v>
      </c>
      <c r="P28" s="49">
        <f>N28+O28</f>
        <v>8</v>
      </c>
      <c r="Q28" s="16">
        <v>6</v>
      </c>
      <c r="R28" s="5">
        <v>6</v>
      </c>
      <c r="S28" s="52">
        <f>Q28+R28</f>
        <v>12</v>
      </c>
      <c r="T28" s="18">
        <v>6</v>
      </c>
      <c r="U28" s="29">
        <v>6</v>
      </c>
      <c r="V28" s="49">
        <f>T28+U28</f>
        <v>12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92</v>
      </c>
    </row>
    <row r="29" spans="1:26" ht="15" thickBot="1" x14ac:dyDescent="0.35">
      <c r="A29" s="48" t="str">
        <f>A7</f>
        <v>Barry Biffin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5">H29+I29</f>
        <v>12</v>
      </c>
      <c r="K29" s="9">
        <v>6</v>
      </c>
      <c r="L29" s="2">
        <v>0</v>
      </c>
      <c r="M29" s="52">
        <f t="shared" ref="M29:M31" si="6">K29+L29</f>
        <v>6</v>
      </c>
      <c r="N29" s="1">
        <v>6</v>
      </c>
      <c r="O29" s="1">
        <v>6</v>
      </c>
      <c r="P29" s="49">
        <f t="shared" ref="P29:P31" si="7">N29+O29</f>
        <v>12</v>
      </c>
      <c r="Q29" s="9">
        <v>6</v>
      </c>
      <c r="R29" s="2">
        <v>6</v>
      </c>
      <c r="S29" s="52">
        <f t="shared" ref="S29:S31" si="8">Q29+R29</f>
        <v>12</v>
      </c>
      <c r="T29" s="1">
        <v>6</v>
      </c>
      <c r="U29" s="1">
        <v>6</v>
      </c>
      <c r="V29" s="49">
        <f t="shared" ref="V29:V31" si="9">T29+U29</f>
        <v>12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90</v>
      </c>
    </row>
    <row r="30" spans="1:26" ht="15" thickBot="1" x14ac:dyDescent="0.35">
      <c r="A30" s="48" t="str">
        <f>A8</f>
        <v>Scott Miller</v>
      </c>
      <c r="B30" s="1">
        <v>6</v>
      </c>
      <c r="C30" s="2">
        <v>6</v>
      </c>
      <c r="D30" s="49">
        <f>B30+C30</f>
        <v>12</v>
      </c>
      <c r="E30" s="9">
        <v>6</v>
      </c>
      <c r="F30" s="1">
        <v>6</v>
      </c>
      <c r="G30" s="52">
        <f>E30+F30</f>
        <v>12</v>
      </c>
      <c r="H30" s="1">
        <v>6</v>
      </c>
      <c r="I30" s="1">
        <v>0</v>
      </c>
      <c r="J30" s="49">
        <f t="shared" si="5"/>
        <v>6</v>
      </c>
      <c r="K30" s="1">
        <v>6</v>
      </c>
      <c r="L30" s="1">
        <v>6</v>
      </c>
      <c r="M30" s="52">
        <f t="shared" si="6"/>
        <v>12</v>
      </c>
      <c r="N30" s="1">
        <v>6</v>
      </c>
      <c r="O30" s="1">
        <v>6</v>
      </c>
      <c r="P30" s="49">
        <f t="shared" si="7"/>
        <v>12</v>
      </c>
      <c r="Q30" s="1">
        <v>6</v>
      </c>
      <c r="R30" s="1">
        <v>6</v>
      </c>
      <c r="S30" s="52">
        <f t="shared" si="8"/>
        <v>12</v>
      </c>
      <c r="T30" s="1">
        <v>6</v>
      </c>
      <c r="U30" s="1">
        <v>6</v>
      </c>
      <c r="V30" s="49">
        <f t="shared" si="9"/>
        <v>12</v>
      </c>
      <c r="W30" s="1">
        <v>6</v>
      </c>
      <c r="X30" s="1">
        <v>2</v>
      </c>
      <c r="Y30" s="59">
        <f t="shared" si="10"/>
        <v>8</v>
      </c>
      <c r="Z30" s="50">
        <f t="shared" si="11"/>
        <v>86</v>
      </c>
    </row>
    <row r="31" spans="1:26" ht="15" thickBot="1" x14ac:dyDescent="0.35">
      <c r="A31" s="48" t="str">
        <f>A9</f>
        <v>Bryson Roser</v>
      </c>
      <c r="B31" s="1">
        <v>6</v>
      </c>
      <c r="C31" s="2">
        <v>6</v>
      </c>
      <c r="D31" s="55">
        <f>B31+C31</f>
        <v>12</v>
      </c>
      <c r="E31" s="9">
        <v>6</v>
      </c>
      <c r="F31" s="1">
        <v>6</v>
      </c>
      <c r="G31" s="51">
        <f>E31+F31</f>
        <v>12</v>
      </c>
      <c r="H31" s="1">
        <v>6</v>
      </c>
      <c r="I31" s="1">
        <v>6</v>
      </c>
      <c r="J31" s="51">
        <f t="shared" si="5"/>
        <v>12</v>
      </c>
      <c r="K31" s="1">
        <v>6</v>
      </c>
      <c r="L31" s="1">
        <v>6</v>
      </c>
      <c r="M31" s="51">
        <f t="shared" si="6"/>
        <v>12</v>
      </c>
      <c r="N31" s="1">
        <v>6</v>
      </c>
      <c r="O31" s="1">
        <v>6</v>
      </c>
      <c r="P31" s="49">
        <f t="shared" si="7"/>
        <v>12</v>
      </c>
      <c r="Q31" s="1">
        <v>6</v>
      </c>
      <c r="R31" s="1">
        <v>6</v>
      </c>
      <c r="S31" s="52">
        <f t="shared" si="8"/>
        <v>12</v>
      </c>
      <c r="T31" s="1">
        <v>6</v>
      </c>
      <c r="U31" s="1">
        <v>6</v>
      </c>
      <c r="V31" s="51">
        <f t="shared" si="9"/>
        <v>12</v>
      </c>
      <c r="W31" s="1">
        <v>6</v>
      </c>
      <c r="X31" s="1">
        <v>6</v>
      </c>
      <c r="Y31" s="59">
        <f t="shared" si="10"/>
        <v>12</v>
      </c>
      <c r="Z31" s="50">
        <f t="shared" si="11"/>
        <v>96</v>
      </c>
    </row>
    <row r="32" spans="1:26" ht="15" thickBot="1" x14ac:dyDescent="0.35">
      <c r="C32" s="18" t="s">
        <v>17</v>
      </c>
      <c r="D32" s="25">
        <v>3.5</v>
      </c>
      <c r="E32" s="3"/>
      <c r="F32" s="5" t="s">
        <v>17</v>
      </c>
      <c r="G32" s="31">
        <v>1</v>
      </c>
      <c r="H32" s="4"/>
      <c r="I32" s="18" t="s">
        <v>17</v>
      </c>
      <c r="J32" s="25">
        <v>0</v>
      </c>
      <c r="K32" s="3"/>
      <c r="L32" s="5" t="s">
        <v>17</v>
      </c>
      <c r="M32" s="34">
        <v>1</v>
      </c>
      <c r="N32" s="4"/>
      <c r="O32" s="18" t="s">
        <v>17</v>
      </c>
      <c r="P32" s="11">
        <v>4.5</v>
      </c>
      <c r="Q32" s="3"/>
      <c r="R32" s="5" t="s">
        <v>17</v>
      </c>
      <c r="S32" s="31">
        <v>3.5</v>
      </c>
      <c r="T32" s="4"/>
      <c r="U32" s="18" t="s">
        <v>17</v>
      </c>
      <c r="V32" s="25">
        <v>3.5</v>
      </c>
      <c r="W32" s="3"/>
      <c r="X32" s="5" t="s">
        <v>17</v>
      </c>
      <c r="Y32" s="35">
        <v>5</v>
      </c>
      <c r="Z32" s="61">
        <f t="shared" si="11"/>
        <v>22</v>
      </c>
    </row>
    <row r="33" spans="1:27" ht="15" thickBot="1" x14ac:dyDescent="0.35">
      <c r="C33" s="26" t="s">
        <v>18</v>
      </c>
      <c r="D33" s="51">
        <f>SUM(D28:D32)</f>
        <v>51.5</v>
      </c>
      <c r="E33" s="4"/>
      <c r="F33" s="32" t="s">
        <v>20</v>
      </c>
      <c r="G33" s="54">
        <f>SUM(G28:G32)</f>
        <v>49</v>
      </c>
      <c r="I33" s="26" t="s">
        <v>27</v>
      </c>
      <c r="J33" s="51">
        <f>SUM(J28:J32)</f>
        <v>42</v>
      </c>
      <c r="K33" s="4"/>
      <c r="L33" s="33" t="s">
        <v>28</v>
      </c>
      <c r="M33" s="51">
        <f>SUM(M28:M32)</f>
        <v>43</v>
      </c>
      <c r="O33" s="26" t="s">
        <v>29</v>
      </c>
      <c r="P33" s="57">
        <f>SUM(P28:P32)</f>
        <v>48.5</v>
      </c>
      <c r="Q33" s="4"/>
      <c r="R33" s="32" t="s">
        <v>30</v>
      </c>
      <c r="S33" s="54">
        <f>SUM(S28:S32)</f>
        <v>51.5</v>
      </c>
      <c r="U33" s="26" t="s">
        <v>31</v>
      </c>
      <c r="V33" s="51">
        <f>SUM(V28:V32)</f>
        <v>51.5</v>
      </c>
      <c r="W33" s="4"/>
      <c r="X33" s="32" t="s">
        <v>32</v>
      </c>
      <c r="Y33" s="58">
        <f>SUM(Y28:Y32)</f>
        <v>49</v>
      </c>
      <c r="Z33" s="36">
        <f>SUM(Z28:Z32)</f>
        <v>386</v>
      </c>
      <c r="AA33">
        <f>D33+G33+J33+M33+P33+S33+V33+Y33</f>
        <v>386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Todd Carey</v>
      </c>
      <c r="B37" s="18">
        <v>6</v>
      </c>
      <c r="C37" s="29">
        <v>6</v>
      </c>
      <c r="D37" s="49">
        <f>B37+C37</f>
        <v>12</v>
      </c>
      <c r="E37" s="16">
        <v>6</v>
      </c>
      <c r="F37" s="5">
        <v>0</v>
      </c>
      <c r="G37" s="52">
        <f>E37+F37</f>
        <v>6</v>
      </c>
      <c r="H37" s="18">
        <v>0</v>
      </c>
      <c r="I37" s="29">
        <v>6</v>
      </c>
      <c r="J37" s="49">
        <f>H37+I37</f>
        <v>6</v>
      </c>
      <c r="K37" s="16">
        <v>6</v>
      </c>
      <c r="L37" s="5">
        <v>2</v>
      </c>
      <c r="M37" s="52">
        <f>K37+L37</f>
        <v>8</v>
      </c>
      <c r="N37" s="18">
        <v>6</v>
      </c>
      <c r="O37" s="29">
        <v>6</v>
      </c>
      <c r="P37" s="49">
        <f>N37+O37</f>
        <v>12</v>
      </c>
      <c r="Q37" s="16">
        <v>2</v>
      </c>
      <c r="R37" s="5">
        <v>6</v>
      </c>
      <c r="S37" s="52">
        <f>Q37+R37</f>
        <v>8</v>
      </c>
      <c r="T37" s="51">
        <f>D37+G37+J37+M37+P37+S37</f>
        <v>52</v>
      </c>
    </row>
    <row r="38" spans="1:27" ht="15" thickBot="1" x14ac:dyDescent="0.35">
      <c r="A38" s="48" t="str">
        <f>A7</f>
        <v>Barry Biffin</v>
      </c>
      <c r="B38" s="1">
        <v>6</v>
      </c>
      <c r="C38" s="2">
        <v>6</v>
      </c>
      <c r="D38" s="53">
        <f>B38+C38</f>
        <v>12</v>
      </c>
      <c r="E38" s="9">
        <v>2</v>
      </c>
      <c r="F38" s="2">
        <v>0</v>
      </c>
      <c r="G38" s="52">
        <f>E38+F38</f>
        <v>2</v>
      </c>
      <c r="H38" s="1">
        <v>6</v>
      </c>
      <c r="I38" s="1">
        <v>2</v>
      </c>
      <c r="J38" s="49">
        <f t="shared" ref="J38:J40" si="12">H38+I38</f>
        <v>8</v>
      </c>
      <c r="K38" s="9">
        <v>6</v>
      </c>
      <c r="L38" s="2">
        <v>0</v>
      </c>
      <c r="M38" s="52">
        <f t="shared" ref="M38:M40" si="13">K38+L38</f>
        <v>6</v>
      </c>
      <c r="N38" s="1">
        <v>0</v>
      </c>
      <c r="O38" s="1">
        <v>6</v>
      </c>
      <c r="P38" s="49">
        <f t="shared" ref="P38:P40" si="14">N38+O38</f>
        <v>6</v>
      </c>
      <c r="Q38" s="9">
        <v>0</v>
      </c>
      <c r="R38" s="2">
        <v>6</v>
      </c>
      <c r="S38" s="52">
        <f t="shared" ref="S38:S40" si="15">Q38+R38</f>
        <v>6</v>
      </c>
      <c r="T38" s="51">
        <f t="shared" ref="T38:T41" si="16">D38+G38+J38+M38+P38+S38</f>
        <v>40</v>
      </c>
    </row>
    <row r="39" spans="1:27" ht="15" thickBot="1" x14ac:dyDescent="0.35">
      <c r="A39" s="48" t="str">
        <f>A8</f>
        <v>Scott Miller</v>
      </c>
      <c r="B39" s="1">
        <v>6</v>
      </c>
      <c r="C39" s="2">
        <v>6</v>
      </c>
      <c r="D39" s="49">
        <f>B39+C39</f>
        <v>12</v>
      </c>
      <c r="E39" s="9">
        <v>6</v>
      </c>
      <c r="F39" s="1">
        <v>6</v>
      </c>
      <c r="G39" s="52">
        <f>E39+F39</f>
        <v>12</v>
      </c>
      <c r="H39" s="1">
        <v>0</v>
      </c>
      <c r="I39" s="1">
        <v>0</v>
      </c>
      <c r="J39" s="49">
        <f t="shared" si="12"/>
        <v>0</v>
      </c>
      <c r="K39" s="1">
        <v>6</v>
      </c>
      <c r="L39" s="1">
        <v>6</v>
      </c>
      <c r="M39" s="52">
        <f t="shared" si="13"/>
        <v>12</v>
      </c>
      <c r="N39" s="1">
        <v>4</v>
      </c>
      <c r="O39" s="1">
        <v>6</v>
      </c>
      <c r="P39" s="49">
        <f t="shared" si="14"/>
        <v>10</v>
      </c>
      <c r="Q39" s="1">
        <v>6</v>
      </c>
      <c r="R39" s="1">
        <v>0</v>
      </c>
      <c r="S39" s="52">
        <f t="shared" si="15"/>
        <v>6</v>
      </c>
      <c r="T39" s="51">
        <f t="shared" si="16"/>
        <v>52</v>
      </c>
    </row>
    <row r="40" spans="1:27" ht="15" thickBot="1" x14ac:dyDescent="0.35">
      <c r="A40" s="48" t="str">
        <f>A9</f>
        <v>Bryson Roser</v>
      </c>
      <c r="B40" s="1">
        <v>6</v>
      </c>
      <c r="C40" s="2">
        <v>6</v>
      </c>
      <c r="D40" s="55">
        <f>B40+C40</f>
        <v>12</v>
      </c>
      <c r="E40" s="9">
        <v>6</v>
      </c>
      <c r="F40" s="1">
        <v>6</v>
      </c>
      <c r="G40" s="51">
        <f>E40+F40</f>
        <v>12</v>
      </c>
      <c r="H40" s="1">
        <v>6</v>
      </c>
      <c r="I40" s="1">
        <v>6</v>
      </c>
      <c r="J40" s="51">
        <f t="shared" si="12"/>
        <v>12</v>
      </c>
      <c r="K40" s="1">
        <v>6</v>
      </c>
      <c r="L40" s="1">
        <v>6</v>
      </c>
      <c r="M40" s="51">
        <f t="shared" si="13"/>
        <v>12</v>
      </c>
      <c r="N40" s="1">
        <v>6</v>
      </c>
      <c r="O40" s="1">
        <v>6</v>
      </c>
      <c r="P40" s="51">
        <f t="shared" si="14"/>
        <v>12</v>
      </c>
      <c r="Q40" s="1">
        <v>6</v>
      </c>
      <c r="R40" s="1">
        <v>6</v>
      </c>
      <c r="S40" s="51">
        <f t="shared" si="15"/>
        <v>12</v>
      </c>
      <c r="T40" s="79">
        <f t="shared" si="16"/>
        <v>72</v>
      </c>
    </row>
    <row r="41" spans="1:27" ht="15" thickBot="1" x14ac:dyDescent="0.35">
      <c r="C41" s="18" t="s">
        <v>17</v>
      </c>
      <c r="D41" s="25">
        <v>2.5</v>
      </c>
      <c r="E41" s="3"/>
      <c r="F41" s="5" t="s">
        <v>17</v>
      </c>
      <c r="G41" s="31">
        <v>0</v>
      </c>
      <c r="H41" s="4"/>
      <c r="I41" s="18" t="s">
        <v>17</v>
      </c>
      <c r="J41" s="25">
        <v>0</v>
      </c>
      <c r="K41" s="3"/>
      <c r="L41" s="5" t="s">
        <v>17</v>
      </c>
      <c r="M41" s="34">
        <v>5</v>
      </c>
      <c r="N41" s="4"/>
      <c r="O41" s="18" t="s">
        <v>17</v>
      </c>
      <c r="P41" s="78">
        <v>3.5</v>
      </c>
      <c r="Q41" s="3"/>
      <c r="R41" s="5" t="s">
        <v>17</v>
      </c>
      <c r="S41" s="35">
        <v>4</v>
      </c>
      <c r="T41" s="51">
        <f t="shared" si="16"/>
        <v>15</v>
      </c>
    </row>
    <row r="42" spans="1:27" ht="15" thickBot="1" x14ac:dyDescent="0.35">
      <c r="C42" s="26" t="s">
        <v>18</v>
      </c>
      <c r="D42" s="51">
        <f>SUM(D37:D41)</f>
        <v>50.5</v>
      </c>
      <c r="E42" s="4"/>
      <c r="F42" s="32" t="s">
        <v>20</v>
      </c>
      <c r="G42" s="54">
        <f>SUM(G37:G41)</f>
        <v>32</v>
      </c>
      <c r="I42" s="26" t="s">
        <v>27</v>
      </c>
      <c r="J42" s="51">
        <f>SUM(J37:J41)</f>
        <v>26</v>
      </c>
      <c r="K42" s="4"/>
      <c r="L42" s="33" t="s">
        <v>28</v>
      </c>
      <c r="M42" s="51">
        <f>SUM(M37:M41)</f>
        <v>43</v>
      </c>
      <c r="O42" s="26" t="s">
        <v>29</v>
      </c>
      <c r="P42" s="51">
        <f>SUM(P37:P41)</f>
        <v>43.5</v>
      </c>
      <c r="Q42" s="4"/>
      <c r="R42" s="32" t="s">
        <v>30</v>
      </c>
      <c r="S42" s="58">
        <f>SUM(S37:S41)</f>
        <v>36</v>
      </c>
      <c r="T42" s="36">
        <f>SUM(T37:T41)</f>
        <v>231</v>
      </c>
      <c r="U42">
        <f>D42+G42+J42+M42+P42+S42</f>
        <v>231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Todd Carey</v>
      </c>
      <c r="B47" s="9">
        <v>6</v>
      </c>
      <c r="C47" s="1">
        <v>0</v>
      </c>
      <c r="D47" s="1">
        <v>6</v>
      </c>
      <c r="E47" s="1">
        <v>1</v>
      </c>
      <c r="F47" s="1">
        <v>6</v>
      </c>
      <c r="G47" s="1">
        <v>6</v>
      </c>
      <c r="H47" s="1">
        <v>6</v>
      </c>
      <c r="I47" s="2">
        <v>1</v>
      </c>
      <c r="J47" s="53">
        <f>SUM(B47:I47)</f>
        <v>32</v>
      </c>
    </row>
    <row r="48" spans="1:27" x14ac:dyDescent="0.3">
      <c r="A48" s="65" t="str">
        <f>A7</f>
        <v>Barry Biffin</v>
      </c>
      <c r="B48" s="9">
        <v>6</v>
      </c>
      <c r="C48" s="1">
        <v>0</v>
      </c>
      <c r="D48" s="1">
        <v>6</v>
      </c>
      <c r="E48" s="1">
        <v>1</v>
      </c>
      <c r="F48" s="1">
        <v>6</v>
      </c>
      <c r="G48" s="1">
        <v>0</v>
      </c>
      <c r="H48" s="1">
        <v>4</v>
      </c>
      <c r="I48" s="2">
        <v>0.5</v>
      </c>
      <c r="J48" s="53">
        <f t="shared" ref="J48:J50" si="17">SUM(B48:I48)</f>
        <v>23.5</v>
      </c>
    </row>
    <row r="49" spans="1:19" x14ac:dyDescent="0.3">
      <c r="A49" s="65" t="str">
        <f>A8</f>
        <v>Scott Miller</v>
      </c>
      <c r="B49" s="9">
        <v>6</v>
      </c>
      <c r="C49" s="1">
        <v>6</v>
      </c>
      <c r="D49" s="1">
        <v>6</v>
      </c>
      <c r="E49" s="1">
        <v>1.5</v>
      </c>
      <c r="F49" s="1">
        <v>6</v>
      </c>
      <c r="G49" s="1">
        <v>6</v>
      </c>
      <c r="H49" s="1">
        <v>6</v>
      </c>
      <c r="I49" s="2">
        <v>1.5</v>
      </c>
      <c r="J49" s="53">
        <f t="shared" si="17"/>
        <v>39</v>
      </c>
    </row>
    <row r="50" spans="1:19" ht="15" thickBot="1" x14ac:dyDescent="0.35">
      <c r="A50" s="77" t="str">
        <f>A9</f>
        <v>Bryson Roser</v>
      </c>
      <c r="B50" s="9">
        <v>6</v>
      </c>
      <c r="C50" s="1">
        <v>6</v>
      </c>
      <c r="D50" s="1">
        <v>6</v>
      </c>
      <c r="E50" s="1">
        <v>1.5</v>
      </c>
      <c r="F50" s="1">
        <v>0</v>
      </c>
      <c r="G50" s="1">
        <v>6</v>
      </c>
      <c r="H50" s="1">
        <v>6</v>
      </c>
      <c r="I50" s="2">
        <v>2</v>
      </c>
      <c r="J50" s="53">
        <f t="shared" si="17"/>
        <v>33.5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A6</f>
        <v>Todd Carey</v>
      </c>
      <c r="B54" s="9">
        <v>0</v>
      </c>
      <c r="C54" s="1">
        <v>6</v>
      </c>
      <c r="D54" s="1">
        <v>0</v>
      </c>
      <c r="E54" s="1">
        <v>0.5</v>
      </c>
      <c r="F54" s="1">
        <v>0</v>
      </c>
      <c r="G54" s="1">
        <v>6</v>
      </c>
      <c r="H54" s="1">
        <v>6</v>
      </c>
      <c r="I54" s="2">
        <v>1</v>
      </c>
      <c r="J54" s="53">
        <f>SUM(B54:I54)</f>
        <v>19.5</v>
      </c>
    </row>
    <row r="55" spans="1:19" x14ac:dyDescent="0.3">
      <c r="A55" s="65" t="str">
        <f>A14</f>
        <v>Barry Biffin</v>
      </c>
      <c r="B55" s="9">
        <v>0</v>
      </c>
      <c r="C55" s="1">
        <v>6</v>
      </c>
      <c r="D55" s="1">
        <v>6</v>
      </c>
      <c r="E55" s="1">
        <v>0.5</v>
      </c>
      <c r="F55" s="1">
        <v>0</v>
      </c>
      <c r="G55" s="1">
        <v>0</v>
      </c>
      <c r="H55" s="1">
        <v>6</v>
      </c>
      <c r="I55" s="2">
        <v>0</v>
      </c>
      <c r="J55" s="53">
        <f t="shared" ref="J55:J57" si="18">SUM(B55:I55)</f>
        <v>18.5</v>
      </c>
    </row>
    <row r="56" spans="1:19" x14ac:dyDescent="0.3">
      <c r="A56" s="65" t="str">
        <f>A8</f>
        <v>Scott Miller</v>
      </c>
      <c r="B56" s="9">
        <v>6</v>
      </c>
      <c r="C56" s="1">
        <v>6</v>
      </c>
      <c r="D56" s="1">
        <v>6</v>
      </c>
      <c r="E56" s="1">
        <v>1</v>
      </c>
      <c r="F56" s="1">
        <v>6</v>
      </c>
      <c r="G56" s="1">
        <v>6</v>
      </c>
      <c r="H56" s="1">
        <v>6</v>
      </c>
      <c r="I56" s="2">
        <v>1</v>
      </c>
      <c r="J56" s="53">
        <f t="shared" si="18"/>
        <v>38</v>
      </c>
    </row>
    <row r="57" spans="1:19" ht="15" thickBot="1" x14ac:dyDescent="0.35">
      <c r="A57" s="77" t="str">
        <f>A9</f>
        <v>Bryson Roser</v>
      </c>
      <c r="B57" s="9">
        <v>6</v>
      </c>
      <c r="C57" s="1">
        <v>6</v>
      </c>
      <c r="D57" s="1">
        <v>6</v>
      </c>
      <c r="E57" s="1">
        <v>2.5</v>
      </c>
      <c r="F57" s="1">
        <v>0</v>
      </c>
      <c r="G57" s="1">
        <v>0</v>
      </c>
      <c r="H57" s="1">
        <v>6</v>
      </c>
      <c r="I57" s="2">
        <v>2</v>
      </c>
      <c r="J57" s="53">
        <f t="shared" si="18"/>
        <v>28.5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61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Todd Carey</v>
      </c>
      <c r="B61" s="9"/>
      <c r="C61" s="1"/>
      <c r="D61" s="1"/>
      <c r="E61" s="1"/>
      <c r="F61" s="2"/>
      <c r="G61" s="2"/>
      <c r="H61" s="1"/>
      <c r="I61" s="1"/>
      <c r="J61" s="1"/>
      <c r="K61" s="1"/>
      <c r="L61" s="1"/>
      <c r="M61" s="9"/>
      <c r="N61" s="1"/>
      <c r="O61" s="2"/>
      <c r="P61" s="52">
        <f>SUM(B61:O61)</f>
        <v>0</v>
      </c>
      <c r="Q61" s="9"/>
      <c r="R61" s="1"/>
      <c r="S61" s="75">
        <f>P61-R61</f>
        <v>0</v>
      </c>
    </row>
    <row r="62" spans="1:19" x14ac:dyDescent="0.3">
      <c r="A62" s="65" t="str">
        <f>A7</f>
        <v>Barry Biffin</v>
      </c>
      <c r="B62" s="9">
        <v>3</v>
      </c>
      <c r="C62" s="1">
        <v>0</v>
      </c>
      <c r="D62" s="1">
        <v>3</v>
      </c>
      <c r="E62" s="1">
        <v>6</v>
      </c>
      <c r="F62" s="2">
        <v>6</v>
      </c>
      <c r="G62" s="2">
        <v>1</v>
      </c>
      <c r="H62" s="1">
        <v>0</v>
      </c>
      <c r="I62" s="1">
        <v>6</v>
      </c>
      <c r="J62" s="1">
        <v>6</v>
      </c>
      <c r="K62" s="1">
        <v>2</v>
      </c>
      <c r="L62" s="1">
        <v>6</v>
      </c>
      <c r="M62" s="9">
        <v>0</v>
      </c>
      <c r="N62" s="1">
        <v>6</v>
      </c>
      <c r="O62" s="2">
        <v>2.5</v>
      </c>
      <c r="P62" s="53">
        <f>SUM(B62:O62)</f>
        <v>47.5</v>
      </c>
      <c r="Q62" s="9" t="s">
        <v>132</v>
      </c>
      <c r="R62" s="1">
        <v>20.12</v>
      </c>
      <c r="S62" s="75">
        <f t="shared" ref="S62:S64" si="19">P62-R62</f>
        <v>27.38</v>
      </c>
    </row>
    <row r="63" spans="1:19" x14ac:dyDescent="0.3">
      <c r="A63" s="65" t="str">
        <f>A8</f>
        <v>Scott Miller</v>
      </c>
      <c r="B63" s="9">
        <v>3</v>
      </c>
      <c r="C63" s="1">
        <v>6</v>
      </c>
      <c r="D63" s="1">
        <v>3</v>
      </c>
      <c r="E63" s="1">
        <v>6</v>
      </c>
      <c r="F63" s="2">
        <v>6</v>
      </c>
      <c r="G63" s="2">
        <v>3</v>
      </c>
      <c r="H63" s="1">
        <v>6</v>
      </c>
      <c r="I63" s="1">
        <v>0</v>
      </c>
      <c r="J63" s="1">
        <v>3</v>
      </c>
      <c r="K63" s="1">
        <v>1</v>
      </c>
      <c r="L63" s="1">
        <v>6</v>
      </c>
      <c r="M63" s="9">
        <v>6</v>
      </c>
      <c r="N63" s="1">
        <v>6</v>
      </c>
      <c r="O63" s="2">
        <v>2.5</v>
      </c>
      <c r="P63" s="53">
        <f>SUM(B63:O63)</f>
        <v>57.5</v>
      </c>
      <c r="Q63" s="9">
        <v>47.24</v>
      </c>
      <c r="R63" s="1">
        <v>0</v>
      </c>
      <c r="S63" s="75">
        <f t="shared" si="19"/>
        <v>57.5</v>
      </c>
    </row>
    <row r="64" spans="1:19" ht="15" thickBot="1" x14ac:dyDescent="0.35">
      <c r="A64" s="77" t="str">
        <f>A9</f>
        <v>Bryson Roser</v>
      </c>
      <c r="B64" s="9">
        <v>0</v>
      </c>
      <c r="C64" s="1">
        <v>6</v>
      </c>
      <c r="D64" s="1">
        <v>3</v>
      </c>
      <c r="E64" s="1">
        <v>6</v>
      </c>
      <c r="F64" s="2">
        <v>6</v>
      </c>
      <c r="G64" s="2">
        <v>0</v>
      </c>
      <c r="H64" s="1">
        <v>6</v>
      </c>
      <c r="I64" s="1">
        <v>6</v>
      </c>
      <c r="J64" s="1">
        <v>6</v>
      </c>
      <c r="K64" s="1">
        <v>3</v>
      </c>
      <c r="L64" s="1">
        <v>6</v>
      </c>
      <c r="M64" s="9">
        <v>6</v>
      </c>
      <c r="N64" s="1">
        <v>6</v>
      </c>
      <c r="O64" s="2">
        <v>2.5</v>
      </c>
      <c r="P64" s="55">
        <f>SUM(B64:O64)</f>
        <v>62.5</v>
      </c>
      <c r="Q64" s="9" t="s">
        <v>133</v>
      </c>
      <c r="R64" s="1">
        <v>15.3</v>
      </c>
      <c r="S64" s="75">
        <f t="shared" si="19"/>
        <v>47.2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DC2D-9869-4035-BE72-0E9F2AAEA870}">
  <sheetPr>
    <pageSetUpPr fitToPage="1"/>
  </sheetPr>
  <dimension ref="A3:AA65"/>
  <sheetViews>
    <sheetView topLeftCell="A30" zoomScale="75" zoomScaleNormal="75" workbookViewId="0">
      <selection activeCell="J1" sqref="J1"/>
    </sheetView>
  </sheetViews>
  <sheetFormatPr defaultRowHeight="14.4" x14ac:dyDescent="0.3"/>
  <cols>
    <col min="1" max="1" width="15.77734375" bestFit="1" customWidth="1"/>
    <col min="12" max="12" width="15.109375" bestFit="1" customWidth="1"/>
  </cols>
  <sheetData>
    <row r="3" spans="1:20" ht="15" thickBot="1" x14ac:dyDescent="0.35"/>
    <row r="4" spans="1:20" ht="72" thickBot="1" x14ac:dyDescent="0.4">
      <c r="A4" s="100" t="s">
        <v>61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6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62</v>
      </c>
      <c r="B6" s="13" t="s">
        <v>6</v>
      </c>
      <c r="C6" s="45">
        <f>H13</f>
        <v>18</v>
      </c>
      <c r="D6" s="46">
        <f>S13</f>
        <v>12</v>
      </c>
      <c r="E6" s="46">
        <f>Z28</f>
        <v>94</v>
      </c>
      <c r="F6" s="66">
        <f>T37</f>
        <v>48</v>
      </c>
      <c r="G6" s="70">
        <f>SUM(C6:F6)</f>
        <v>172</v>
      </c>
      <c r="H6" s="45">
        <f>(G6/F5)*100</f>
        <v>79.629629629629633</v>
      </c>
      <c r="M6" s="48">
        <f>J47</f>
        <v>31.5</v>
      </c>
      <c r="N6" s="48">
        <f>J54</f>
        <v>22</v>
      </c>
      <c r="O6" s="48">
        <f>S62</f>
        <v>43.66</v>
      </c>
      <c r="P6" s="73">
        <f>SUM(M6:O6)</f>
        <v>97.16</v>
      </c>
      <c r="S6" s="73">
        <f>G6+P6</f>
        <v>269.15999999999997</v>
      </c>
    </row>
    <row r="7" spans="1:20" x14ac:dyDescent="0.3">
      <c r="A7" s="14" t="s">
        <v>97</v>
      </c>
      <c r="B7" s="14" t="s">
        <v>6</v>
      </c>
      <c r="C7" s="47">
        <f>H20</f>
        <v>18</v>
      </c>
      <c r="D7" s="48">
        <f>S20</f>
        <v>18</v>
      </c>
      <c r="E7" s="48">
        <f>Z29</f>
        <v>96</v>
      </c>
      <c r="F7" s="67">
        <f>T38</f>
        <v>66</v>
      </c>
      <c r="G7" s="71">
        <f t="shared" ref="G7:G9" si="0">SUM(C7:F7)</f>
        <v>198</v>
      </c>
      <c r="H7" s="45">
        <f>(G7/F5)*100</f>
        <v>91.666666666666657</v>
      </c>
      <c r="M7" s="48">
        <f t="shared" ref="M7:M9" si="1">J48</f>
        <v>21.5</v>
      </c>
      <c r="N7" s="48">
        <f>J55</f>
        <v>8.5</v>
      </c>
      <c r="O7" s="48">
        <f>S63</f>
        <v>0</v>
      </c>
      <c r="P7" s="73">
        <f t="shared" ref="P7:P9" si="2">SUM(M7:O7)</f>
        <v>30</v>
      </c>
      <c r="S7" s="73">
        <f t="shared" ref="S7:S9" si="3">G7+P7</f>
        <v>228</v>
      </c>
    </row>
    <row r="8" spans="1:20" x14ac:dyDescent="0.3">
      <c r="A8" s="14" t="s">
        <v>98</v>
      </c>
      <c r="B8" s="14" t="s">
        <v>5</v>
      </c>
      <c r="C8" s="47">
        <f>H21</f>
        <v>24</v>
      </c>
      <c r="D8" s="48">
        <f>S21</f>
        <v>6</v>
      </c>
      <c r="E8" s="48">
        <f>Z30</f>
        <v>58</v>
      </c>
      <c r="F8" s="67">
        <f>T39</f>
        <v>22</v>
      </c>
      <c r="G8" s="71">
        <f t="shared" si="0"/>
        <v>110</v>
      </c>
      <c r="H8" s="45">
        <f>(G8/F5)*100</f>
        <v>50.925925925925931</v>
      </c>
      <c r="M8" s="48">
        <f t="shared" si="1"/>
        <v>11</v>
      </c>
      <c r="N8" s="48">
        <f>J56</f>
        <v>17</v>
      </c>
      <c r="O8" s="48">
        <f>S64</f>
        <v>20.95</v>
      </c>
      <c r="P8" s="73">
        <f t="shared" si="2"/>
        <v>48.95</v>
      </c>
      <c r="S8" s="73">
        <f t="shared" si="3"/>
        <v>158.94999999999999</v>
      </c>
    </row>
    <row r="9" spans="1:20" ht="15" thickBot="1" x14ac:dyDescent="0.35">
      <c r="A9" s="15" t="s">
        <v>99</v>
      </c>
      <c r="B9" s="15" t="s">
        <v>6</v>
      </c>
      <c r="C9" s="47">
        <f>H14</f>
        <v>24</v>
      </c>
      <c r="D9" s="48">
        <f>S14</f>
        <v>20</v>
      </c>
      <c r="E9" s="48">
        <f>Z31</f>
        <v>96</v>
      </c>
      <c r="F9" s="67">
        <f>T40</f>
        <v>48</v>
      </c>
      <c r="G9" s="72">
        <f t="shared" si="0"/>
        <v>188</v>
      </c>
      <c r="H9" s="45">
        <f>(G9/F5)*100</f>
        <v>87.037037037037038</v>
      </c>
      <c r="M9" s="48">
        <f t="shared" si="1"/>
        <v>0</v>
      </c>
      <c r="N9" s="48">
        <f>J57</f>
        <v>0</v>
      </c>
      <c r="O9" s="48">
        <f>S65</f>
        <v>0</v>
      </c>
      <c r="P9" s="73">
        <f t="shared" si="2"/>
        <v>0</v>
      </c>
      <c r="S9" s="73">
        <f t="shared" si="3"/>
        <v>188</v>
      </c>
    </row>
    <row r="10" spans="1:20" x14ac:dyDescent="0.3">
      <c r="G10" s="68">
        <f>SUM(G6:G9)</f>
        <v>668</v>
      </c>
    </row>
    <row r="11" spans="1:20" x14ac:dyDescent="0.3">
      <c r="A11" t="s">
        <v>6</v>
      </c>
      <c r="L11" t="str">
        <f>A11</f>
        <v>A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Steve Ninness</v>
      </c>
      <c r="B13" s="18">
        <v>0</v>
      </c>
      <c r="C13" s="29">
        <v>6</v>
      </c>
      <c r="D13" s="49">
        <f>B13+C13</f>
        <v>6</v>
      </c>
      <c r="E13" s="16">
        <v>6</v>
      </c>
      <c r="F13" s="5">
        <v>6</v>
      </c>
      <c r="G13" s="52">
        <f>E13+F13</f>
        <v>12</v>
      </c>
      <c r="H13" s="52">
        <f>D13+G13</f>
        <v>18</v>
      </c>
      <c r="L13" s="48" t="str">
        <f>A6</f>
        <v>Steve Ninness</v>
      </c>
      <c r="M13" s="3">
        <v>6</v>
      </c>
      <c r="N13" s="5">
        <v>6</v>
      </c>
      <c r="O13" s="52">
        <f>M13+N13</f>
        <v>12</v>
      </c>
      <c r="P13" s="16">
        <v>0</v>
      </c>
      <c r="Q13" s="5">
        <v>0</v>
      </c>
      <c r="R13" s="52">
        <f>P13+Q13</f>
        <v>0</v>
      </c>
      <c r="S13" s="52">
        <f>O13+R13</f>
        <v>12</v>
      </c>
    </row>
    <row r="14" spans="1:20" x14ac:dyDescent="0.3">
      <c r="A14" s="48" t="str">
        <f>A9</f>
        <v>Andrew McIntyre</v>
      </c>
      <c r="B14" s="1">
        <v>6</v>
      </c>
      <c r="C14" s="1">
        <v>6</v>
      </c>
      <c r="D14" s="50">
        <f>B14+C14</f>
        <v>12</v>
      </c>
      <c r="E14" s="9">
        <v>6</v>
      </c>
      <c r="F14" s="2">
        <v>6</v>
      </c>
      <c r="G14" s="52">
        <f>E14+F14</f>
        <v>12</v>
      </c>
      <c r="H14" s="52">
        <f>D14+G14</f>
        <v>24</v>
      </c>
      <c r="L14" s="48" t="str">
        <f>A9</f>
        <v>Andrew McIntyre</v>
      </c>
      <c r="M14" s="1">
        <v>6</v>
      </c>
      <c r="N14" s="2">
        <v>6</v>
      </c>
      <c r="O14" s="52">
        <f>M14+N14</f>
        <v>12</v>
      </c>
      <c r="P14" s="9">
        <v>2</v>
      </c>
      <c r="Q14" s="2">
        <v>6</v>
      </c>
      <c r="R14" s="52">
        <f>P14+Q14</f>
        <v>8</v>
      </c>
      <c r="S14" s="52">
        <f>O14+R14</f>
        <v>20</v>
      </c>
    </row>
    <row r="15" spans="1:20" ht="15" thickBot="1" x14ac:dyDescent="0.35">
      <c r="A15" s="4"/>
      <c r="B15" s="4"/>
      <c r="C15" s="18" t="s">
        <v>17</v>
      </c>
      <c r="D15" s="25">
        <v>2</v>
      </c>
      <c r="E15" s="1"/>
      <c r="F15" s="2" t="s">
        <v>17</v>
      </c>
      <c r="G15" s="20">
        <v>2.5</v>
      </c>
      <c r="H15" s="53">
        <f>D15+G15</f>
        <v>4.5</v>
      </c>
      <c r="L15" s="4"/>
      <c r="M15" s="4"/>
      <c r="N15" s="2" t="s">
        <v>17</v>
      </c>
      <c r="O15" s="20">
        <v>1.5</v>
      </c>
      <c r="P15" s="1"/>
      <c r="Q15" s="2" t="s">
        <v>17</v>
      </c>
      <c r="R15" s="20">
        <v>0</v>
      </c>
      <c r="S15" s="53">
        <f>O15+R15</f>
        <v>1.5</v>
      </c>
    </row>
    <row r="16" spans="1:20" ht="15" thickBot="1" x14ac:dyDescent="0.35">
      <c r="A16" s="4"/>
      <c r="C16" s="26" t="s">
        <v>18</v>
      </c>
      <c r="D16" s="51">
        <f>SUM(D13:D15)</f>
        <v>20</v>
      </c>
      <c r="E16" s="4"/>
      <c r="F16" s="30" t="s">
        <v>20</v>
      </c>
      <c r="G16" s="54">
        <f>SUM(G13:G15)</f>
        <v>26.5</v>
      </c>
      <c r="H16" s="37">
        <f>SUM(H13:H15)</f>
        <v>46.5</v>
      </c>
      <c r="I16">
        <f>D16+G16</f>
        <v>46.5</v>
      </c>
      <c r="L16" s="4"/>
      <c r="M16" s="4"/>
      <c r="N16" s="28" t="s">
        <v>19</v>
      </c>
      <c r="O16" s="55">
        <f>SUM(O13:O15)</f>
        <v>25.5</v>
      </c>
      <c r="P16" s="4"/>
      <c r="Q16" s="30" t="s">
        <v>20</v>
      </c>
      <c r="R16" s="55">
        <f>SUM(R13:R15)</f>
        <v>8</v>
      </c>
      <c r="S16" s="37">
        <f>SUM(S13:S15)</f>
        <v>33.5</v>
      </c>
      <c r="T16">
        <f>O16+R16</f>
        <v>33.5</v>
      </c>
    </row>
    <row r="18" spans="1:26" ht="15" thickBot="1" x14ac:dyDescent="0.35">
      <c r="A18" t="s">
        <v>4</v>
      </c>
      <c r="L18" t="str">
        <f>A18</f>
        <v>B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A7</f>
        <v>Katrina McIntyre</v>
      </c>
      <c r="B20" s="3">
        <v>6</v>
      </c>
      <c r="C20" s="5">
        <v>6</v>
      </c>
      <c r="D20" s="52">
        <f>B20+C20</f>
        <v>12</v>
      </c>
      <c r="E20" s="16">
        <v>0</v>
      </c>
      <c r="F20" s="5">
        <v>6</v>
      </c>
      <c r="G20" s="52">
        <f>E20+F20</f>
        <v>6</v>
      </c>
      <c r="H20" s="52">
        <f>D20+G20</f>
        <v>18</v>
      </c>
      <c r="L20" s="65" t="str">
        <f>A7</f>
        <v>Katrina McIntyre</v>
      </c>
      <c r="M20" s="16">
        <v>6</v>
      </c>
      <c r="N20" s="5">
        <v>6</v>
      </c>
      <c r="O20" s="52">
        <f>M20+N20</f>
        <v>12</v>
      </c>
      <c r="P20" s="16">
        <v>6</v>
      </c>
      <c r="Q20" s="5">
        <v>0</v>
      </c>
      <c r="R20" s="52">
        <f>P20+Q20</f>
        <v>6</v>
      </c>
      <c r="S20" s="52">
        <f>O20+R20</f>
        <v>18</v>
      </c>
    </row>
    <row r="21" spans="1:26" ht="15" thickBot="1" x14ac:dyDescent="0.35">
      <c r="A21" s="48" t="str">
        <f>A8</f>
        <v>Casey McIntyre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6</v>
      </c>
      <c r="G21" s="52">
        <f>E21+F21</f>
        <v>12</v>
      </c>
      <c r="H21" s="52">
        <f>D21+G21</f>
        <v>24</v>
      </c>
      <c r="L21" s="48" t="str">
        <f>A8</f>
        <v>Casey McIntyre</v>
      </c>
      <c r="M21" s="1">
        <v>6</v>
      </c>
      <c r="N21" s="2">
        <v>0</v>
      </c>
      <c r="O21" s="52">
        <f>M21+N21</f>
        <v>6</v>
      </c>
      <c r="P21" s="9">
        <v>0</v>
      </c>
      <c r="Q21" s="2">
        <v>0</v>
      </c>
      <c r="R21" s="52">
        <f>P21+Q21</f>
        <v>0</v>
      </c>
      <c r="S21" s="52">
        <f>O21+R21</f>
        <v>6</v>
      </c>
    </row>
    <row r="22" spans="1:26" ht="15" thickBot="1" x14ac:dyDescent="0.35">
      <c r="A22" s="4"/>
      <c r="B22" s="4"/>
      <c r="C22" s="1" t="s">
        <v>17</v>
      </c>
      <c r="D22" s="27">
        <v>2.5</v>
      </c>
      <c r="E22" s="1"/>
      <c r="F22" s="2" t="s">
        <v>17</v>
      </c>
      <c r="G22" s="20">
        <v>2.5</v>
      </c>
      <c r="H22" s="53">
        <f>D22+G22</f>
        <v>5</v>
      </c>
      <c r="L22" s="4"/>
      <c r="M22" s="4"/>
      <c r="N22" s="2" t="s">
        <v>17</v>
      </c>
      <c r="O22" s="20">
        <v>2.5</v>
      </c>
      <c r="P22" s="1"/>
      <c r="Q22" s="2" t="s">
        <v>17</v>
      </c>
      <c r="R22" s="20">
        <v>2</v>
      </c>
      <c r="S22" s="53">
        <f>O22+R22</f>
        <v>4.5</v>
      </c>
    </row>
    <row r="23" spans="1:26" ht="15" thickBot="1" x14ac:dyDescent="0.35">
      <c r="A23" s="4"/>
      <c r="B23" s="4"/>
      <c r="C23" s="28" t="s">
        <v>19</v>
      </c>
      <c r="D23" s="56">
        <f>SUM(D20:D22)</f>
        <v>26.5</v>
      </c>
      <c r="E23" s="4"/>
      <c r="F23" s="30" t="s">
        <v>20</v>
      </c>
      <c r="G23" s="55">
        <f>SUM(G20:G22)</f>
        <v>20.5</v>
      </c>
      <c r="H23" s="37">
        <f>SUM(H20:H22)</f>
        <v>47</v>
      </c>
      <c r="I23">
        <f>D23+G23</f>
        <v>47</v>
      </c>
      <c r="L23" s="4"/>
      <c r="M23" s="4"/>
      <c r="N23" s="28" t="s">
        <v>19</v>
      </c>
      <c r="O23" s="55">
        <f>SUM(O20:O22)</f>
        <v>20.5</v>
      </c>
      <c r="P23" s="4"/>
      <c r="Q23" s="30" t="s">
        <v>20</v>
      </c>
      <c r="R23" s="55">
        <f>SUM(R20:R22)</f>
        <v>8</v>
      </c>
      <c r="S23" s="37">
        <f>SUM(S20:S22)</f>
        <v>28.5</v>
      </c>
      <c r="T23">
        <f>O23+R23</f>
        <v>28.5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Steve Ninness</v>
      </c>
      <c r="B28" s="18">
        <v>6</v>
      </c>
      <c r="C28" s="29">
        <v>6</v>
      </c>
      <c r="D28" s="49">
        <f>B28+C28</f>
        <v>12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6</v>
      </c>
      <c r="P28" s="49">
        <f>N28+O28</f>
        <v>12</v>
      </c>
      <c r="Q28" s="16">
        <v>6</v>
      </c>
      <c r="R28" s="5">
        <v>4</v>
      </c>
      <c r="S28" s="52">
        <f>Q28+R28</f>
        <v>10</v>
      </c>
      <c r="T28" s="18">
        <v>6</v>
      </c>
      <c r="U28" s="29">
        <v>6</v>
      </c>
      <c r="V28" s="49">
        <f>T28+U28</f>
        <v>12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94</v>
      </c>
    </row>
    <row r="29" spans="1:26" ht="15" thickBot="1" x14ac:dyDescent="0.35">
      <c r="A29" s="48" t="str">
        <f>A7</f>
        <v>Katrina McIntyre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4">H29+I29</f>
        <v>12</v>
      </c>
      <c r="K29" s="9">
        <v>6</v>
      </c>
      <c r="L29" s="2">
        <v>6</v>
      </c>
      <c r="M29" s="52">
        <f t="shared" ref="M29:M31" si="5">K29+L29</f>
        <v>12</v>
      </c>
      <c r="N29" s="1">
        <v>6</v>
      </c>
      <c r="O29" s="1">
        <v>6</v>
      </c>
      <c r="P29" s="49">
        <f t="shared" ref="P29:P31" si="6">N29+O29</f>
        <v>12</v>
      </c>
      <c r="Q29" s="9">
        <v>6</v>
      </c>
      <c r="R29" s="2">
        <v>6</v>
      </c>
      <c r="S29" s="52">
        <f t="shared" ref="S29:S31" si="7">Q29+R29</f>
        <v>12</v>
      </c>
      <c r="T29" s="1">
        <v>6</v>
      </c>
      <c r="U29" s="1">
        <v>6</v>
      </c>
      <c r="V29" s="49">
        <f t="shared" ref="V29:V31" si="8">T29+U29</f>
        <v>12</v>
      </c>
      <c r="W29" s="9">
        <v>6</v>
      </c>
      <c r="X29" s="2">
        <v>6</v>
      </c>
      <c r="Y29" s="59">
        <f t="shared" ref="Y29:Y31" si="9">W29+X29</f>
        <v>12</v>
      </c>
      <c r="Z29" s="50">
        <f t="shared" ref="Z29:Z32" si="10">D29+G29+J29+M29+P29+S29+V29+Y29</f>
        <v>96</v>
      </c>
    </row>
    <row r="30" spans="1:26" ht="15" thickBot="1" x14ac:dyDescent="0.35">
      <c r="A30" s="48" t="str">
        <f>A8</f>
        <v>Casey McIntyre</v>
      </c>
      <c r="B30" s="1">
        <v>6</v>
      </c>
      <c r="C30" s="2">
        <v>6</v>
      </c>
      <c r="D30" s="49">
        <f>B30+C30</f>
        <v>12</v>
      </c>
      <c r="E30" s="9">
        <v>6</v>
      </c>
      <c r="F30" s="1">
        <v>4</v>
      </c>
      <c r="G30" s="52">
        <f>E30+F30</f>
        <v>10</v>
      </c>
      <c r="H30" s="1">
        <v>0</v>
      </c>
      <c r="I30" s="1">
        <v>0</v>
      </c>
      <c r="J30" s="49">
        <f t="shared" si="4"/>
        <v>0</v>
      </c>
      <c r="K30" s="1">
        <v>6</v>
      </c>
      <c r="L30" s="1">
        <v>0</v>
      </c>
      <c r="M30" s="52">
        <f t="shared" si="5"/>
        <v>6</v>
      </c>
      <c r="N30" s="1">
        <v>6</v>
      </c>
      <c r="O30" s="1">
        <v>0</v>
      </c>
      <c r="P30" s="49">
        <f t="shared" si="6"/>
        <v>6</v>
      </c>
      <c r="Q30" s="1">
        <v>6</v>
      </c>
      <c r="R30" s="1">
        <v>0</v>
      </c>
      <c r="S30" s="52">
        <f t="shared" si="7"/>
        <v>6</v>
      </c>
      <c r="T30" s="1">
        <v>0</v>
      </c>
      <c r="U30" s="1">
        <v>6</v>
      </c>
      <c r="V30" s="49">
        <f t="shared" si="8"/>
        <v>6</v>
      </c>
      <c r="W30" s="1">
        <v>6</v>
      </c>
      <c r="X30" s="1">
        <v>6</v>
      </c>
      <c r="Y30" s="59">
        <f t="shared" si="9"/>
        <v>12</v>
      </c>
      <c r="Z30" s="50">
        <f t="shared" si="10"/>
        <v>58</v>
      </c>
    </row>
    <row r="31" spans="1:26" ht="15" thickBot="1" x14ac:dyDescent="0.35">
      <c r="A31" s="48" t="str">
        <f>A9</f>
        <v>Andrew McIntyre</v>
      </c>
      <c r="B31" s="1">
        <v>6</v>
      </c>
      <c r="C31" s="2">
        <v>6</v>
      </c>
      <c r="D31" s="55">
        <f>B31+C31</f>
        <v>12</v>
      </c>
      <c r="E31" s="9">
        <v>6</v>
      </c>
      <c r="F31" s="1">
        <v>6</v>
      </c>
      <c r="G31" s="51">
        <f>E31+F31</f>
        <v>12</v>
      </c>
      <c r="H31" s="1">
        <v>6</v>
      </c>
      <c r="I31" s="1">
        <v>6</v>
      </c>
      <c r="J31" s="51">
        <f t="shared" si="4"/>
        <v>12</v>
      </c>
      <c r="K31" s="1">
        <v>6</v>
      </c>
      <c r="L31" s="1">
        <v>6</v>
      </c>
      <c r="M31" s="51">
        <f t="shared" si="5"/>
        <v>12</v>
      </c>
      <c r="N31" s="1">
        <v>6</v>
      </c>
      <c r="O31" s="1">
        <v>6</v>
      </c>
      <c r="P31" s="49">
        <f t="shared" si="6"/>
        <v>12</v>
      </c>
      <c r="Q31" s="1">
        <v>6</v>
      </c>
      <c r="R31" s="1">
        <v>6</v>
      </c>
      <c r="S31" s="52">
        <f t="shared" si="7"/>
        <v>12</v>
      </c>
      <c r="T31" s="1">
        <v>6</v>
      </c>
      <c r="U31" s="1">
        <v>6</v>
      </c>
      <c r="V31" s="51">
        <f t="shared" si="8"/>
        <v>12</v>
      </c>
      <c r="W31" s="1">
        <v>6</v>
      </c>
      <c r="X31" s="1">
        <v>6</v>
      </c>
      <c r="Y31" s="59">
        <f t="shared" si="9"/>
        <v>12</v>
      </c>
      <c r="Z31" s="50">
        <f t="shared" si="10"/>
        <v>96</v>
      </c>
    </row>
    <row r="32" spans="1:26" ht="15" thickBot="1" x14ac:dyDescent="0.35">
      <c r="C32" s="18" t="s">
        <v>17</v>
      </c>
      <c r="D32" s="25">
        <v>5.5</v>
      </c>
      <c r="E32" s="3"/>
      <c r="F32" s="5" t="s">
        <v>17</v>
      </c>
      <c r="G32" s="31">
        <v>3.5</v>
      </c>
      <c r="H32" s="4"/>
      <c r="I32" s="18" t="s">
        <v>17</v>
      </c>
      <c r="J32" s="25">
        <v>3</v>
      </c>
      <c r="K32" s="3"/>
      <c r="L32" s="5" t="s">
        <v>17</v>
      </c>
      <c r="M32" s="34">
        <v>4</v>
      </c>
      <c r="N32" s="4"/>
      <c r="O32" s="18" t="s">
        <v>17</v>
      </c>
      <c r="P32" s="11">
        <v>5</v>
      </c>
      <c r="Q32" s="3"/>
      <c r="R32" s="5" t="s">
        <v>17</v>
      </c>
      <c r="S32" s="31">
        <v>4</v>
      </c>
      <c r="T32" s="4"/>
      <c r="U32" s="18" t="s">
        <v>17</v>
      </c>
      <c r="V32" s="25">
        <v>5</v>
      </c>
      <c r="W32" s="3"/>
      <c r="X32" s="5" t="s">
        <v>17</v>
      </c>
      <c r="Y32" s="35">
        <v>4.5</v>
      </c>
      <c r="Z32" s="61">
        <f t="shared" si="10"/>
        <v>34.5</v>
      </c>
    </row>
    <row r="33" spans="1:27" ht="15" thickBot="1" x14ac:dyDescent="0.35">
      <c r="C33" s="26" t="s">
        <v>18</v>
      </c>
      <c r="D33" s="51">
        <f>SUM(D28:D32)</f>
        <v>53.5</v>
      </c>
      <c r="E33" s="4"/>
      <c r="F33" s="32" t="s">
        <v>20</v>
      </c>
      <c r="G33" s="54">
        <f>SUM(G28:G32)</f>
        <v>49.5</v>
      </c>
      <c r="I33" s="26" t="s">
        <v>27</v>
      </c>
      <c r="J33" s="51">
        <f>SUM(J28:J32)</f>
        <v>39</v>
      </c>
      <c r="K33" s="4"/>
      <c r="L33" s="33" t="s">
        <v>28</v>
      </c>
      <c r="M33" s="51">
        <f>SUM(M28:M32)</f>
        <v>46</v>
      </c>
      <c r="O33" s="26" t="s">
        <v>29</v>
      </c>
      <c r="P33" s="57">
        <f>SUM(P28:P32)</f>
        <v>47</v>
      </c>
      <c r="Q33" s="4"/>
      <c r="R33" s="32" t="s">
        <v>30</v>
      </c>
      <c r="S33" s="54">
        <f>SUM(S28:S32)</f>
        <v>44</v>
      </c>
      <c r="U33" s="26" t="s">
        <v>31</v>
      </c>
      <c r="V33" s="51">
        <f>SUM(V28:V32)</f>
        <v>47</v>
      </c>
      <c r="W33" s="4"/>
      <c r="X33" s="32" t="s">
        <v>32</v>
      </c>
      <c r="Y33" s="58">
        <f>SUM(Y28:Y32)</f>
        <v>52.5</v>
      </c>
      <c r="Z33" s="36">
        <f>SUM(Z28:Z32)</f>
        <v>378.5</v>
      </c>
      <c r="AA33">
        <f>D33+G33+J33+M33+P33+S33+V33+Y33</f>
        <v>378.5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Steve Ninness</v>
      </c>
      <c r="B37" s="18">
        <v>6</v>
      </c>
      <c r="C37" s="29">
        <v>0</v>
      </c>
      <c r="D37" s="49">
        <f>B37+C37</f>
        <v>6</v>
      </c>
      <c r="E37" s="16">
        <v>6</v>
      </c>
      <c r="F37" s="5">
        <v>0</v>
      </c>
      <c r="G37" s="52">
        <f>E37+F37</f>
        <v>6</v>
      </c>
      <c r="H37" s="18">
        <v>6</v>
      </c>
      <c r="I37" s="29">
        <v>6</v>
      </c>
      <c r="J37" s="49">
        <f>H37+I37</f>
        <v>12</v>
      </c>
      <c r="K37" s="16">
        <v>6</v>
      </c>
      <c r="L37" s="5">
        <v>6</v>
      </c>
      <c r="M37" s="52">
        <f>K37+L37</f>
        <v>12</v>
      </c>
      <c r="N37" s="18">
        <v>6</v>
      </c>
      <c r="O37" s="29">
        <v>0</v>
      </c>
      <c r="P37" s="49">
        <f>N37+O37</f>
        <v>6</v>
      </c>
      <c r="Q37" s="16">
        <v>6</v>
      </c>
      <c r="R37" s="5">
        <v>0</v>
      </c>
      <c r="S37" s="52">
        <f>Q37+R37</f>
        <v>6</v>
      </c>
      <c r="T37" s="51">
        <f>D37+G37+J37+M37+P37+S37</f>
        <v>48</v>
      </c>
    </row>
    <row r="38" spans="1:27" ht="15" thickBot="1" x14ac:dyDescent="0.35">
      <c r="A38" s="48" t="str">
        <f>A7</f>
        <v>Katrina McIntyre</v>
      </c>
      <c r="B38" s="1">
        <v>6</v>
      </c>
      <c r="C38" s="2">
        <v>6</v>
      </c>
      <c r="D38" s="53">
        <f>B38+C38</f>
        <v>12</v>
      </c>
      <c r="E38" s="9">
        <v>6</v>
      </c>
      <c r="F38" s="2">
        <v>6</v>
      </c>
      <c r="G38" s="52">
        <f>E38+F38</f>
        <v>12</v>
      </c>
      <c r="H38" s="1">
        <v>6</v>
      </c>
      <c r="I38" s="1">
        <v>6</v>
      </c>
      <c r="J38" s="49">
        <f t="shared" ref="J38:J40" si="11">H38+I38</f>
        <v>12</v>
      </c>
      <c r="K38" s="9">
        <v>6</v>
      </c>
      <c r="L38" s="2">
        <v>6</v>
      </c>
      <c r="M38" s="52">
        <f t="shared" ref="M38:M40" si="12">K38+L38</f>
        <v>12</v>
      </c>
      <c r="N38" s="1">
        <v>6</v>
      </c>
      <c r="O38" s="1">
        <v>6</v>
      </c>
      <c r="P38" s="49">
        <f t="shared" ref="P38:P40" si="13">N38+O38</f>
        <v>12</v>
      </c>
      <c r="Q38" s="9">
        <v>6</v>
      </c>
      <c r="R38" s="2">
        <v>0</v>
      </c>
      <c r="S38" s="52">
        <f t="shared" ref="S38:S40" si="14">Q38+R38</f>
        <v>6</v>
      </c>
      <c r="T38" s="51">
        <f t="shared" ref="T38:T41" si="15">D38+G38+J38+M38+P38+S38</f>
        <v>66</v>
      </c>
    </row>
    <row r="39" spans="1:27" ht="15" thickBot="1" x14ac:dyDescent="0.35">
      <c r="A39" s="48" t="str">
        <f>A8</f>
        <v>Casey McIntyre</v>
      </c>
      <c r="B39" s="1">
        <v>0</v>
      </c>
      <c r="C39" s="2">
        <v>0</v>
      </c>
      <c r="D39" s="49">
        <f>B39+C39</f>
        <v>0</v>
      </c>
      <c r="E39" s="9">
        <v>0</v>
      </c>
      <c r="F39" s="1">
        <v>0</v>
      </c>
      <c r="G39" s="52">
        <f>E39+F39</f>
        <v>0</v>
      </c>
      <c r="H39" s="1">
        <v>0</v>
      </c>
      <c r="I39" s="1">
        <v>6</v>
      </c>
      <c r="J39" s="49">
        <f t="shared" si="11"/>
        <v>6</v>
      </c>
      <c r="K39" s="1">
        <v>2</v>
      </c>
      <c r="L39" s="1">
        <v>6</v>
      </c>
      <c r="M39" s="52">
        <f t="shared" si="12"/>
        <v>8</v>
      </c>
      <c r="N39" s="1">
        <v>2</v>
      </c>
      <c r="O39" s="1">
        <v>0</v>
      </c>
      <c r="P39" s="49">
        <f t="shared" si="13"/>
        <v>2</v>
      </c>
      <c r="Q39" s="1">
        <v>0</v>
      </c>
      <c r="R39" s="1">
        <v>6</v>
      </c>
      <c r="S39" s="52">
        <f t="shared" si="14"/>
        <v>6</v>
      </c>
      <c r="T39" s="51">
        <f t="shared" si="15"/>
        <v>22</v>
      </c>
    </row>
    <row r="40" spans="1:27" ht="15" thickBot="1" x14ac:dyDescent="0.35">
      <c r="A40" s="48" t="str">
        <f>A9</f>
        <v>Andrew McIntyre</v>
      </c>
      <c r="B40" s="1">
        <v>6</v>
      </c>
      <c r="C40" s="2">
        <v>0</v>
      </c>
      <c r="D40" s="55">
        <f>B40+C40</f>
        <v>6</v>
      </c>
      <c r="E40" s="9">
        <v>6</v>
      </c>
      <c r="F40" s="1">
        <v>0</v>
      </c>
      <c r="G40" s="51">
        <f>E40+F40</f>
        <v>6</v>
      </c>
      <c r="H40" s="1">
        <v>0</v>
      </c>
      <c r="I40" s="1">
        <v>6</v>
      </c>
      <c r="J40" s="51">
        <f t="shared" si="11"/>
        <v>6</v>
      </c>
      <c r="K40" s="1">
        <v>0</v>
      </c>
      <c r="L40" s="1">
        <v>6</v>
      </c>
      <c r="M40" s="51">
        <f t="shared" si="12"/>
        <v>6</v>
      </c>
      <c r="N40" s="1">
        <v>6</v>
      </c>
      <c r="O40" s="1">
        <v>6</v>
      </c>
      <c r="P40" s="51">
        <f t="shared" si="13"/>
        <v>12</v>
      </c>
      <c r="Q40" s="1">
        <v>6</v>
      </c>
      <c r="R40" s="1">
        <v>6</v>
      </c>
      <c r="S40" s="51">
        <f t="shared" si="14"/>
        <v>12</v>
      </c>
      <c r="T40" s="79">
        <f t="shared" si="15"/>
        <v>48</v>
      </c>
    </row>
    <row r="41" spans="1:27" ht="15" thickBot="1" x14ac:dyDescent="0.35">
      <c r="C41" s="18" t="s">
        <v>17</v>
      </c>
      <c r="D41" s="25">
        <v>2.5</v>
      </c>
      <c r="E41" s="3"/>
      <c r="F41" s="5" t="s">
        <v>17</v>
      </c>
      <c r="G41" s="31">
        <v>1.5</v>
      </c>
      <c r="H41" s="4"/>
      <c r="I41" s="18" t="s">
        <v>17</v>
      </c>
      <c r="J41" s="25">
        <v>2</v>
      </c>
      <c r="K41" s="3"/>
      <c r="L41" s="5" t="s">
        <v>17</v>
      </c>
      <c r="M41" s="34">
        <v>5</v>
      </c>
      <c r="N41" s="4"/>
      <c r="O41" s="18" t="s">
        <v>17</v>
      </c>
      <c r="P41" s="78">
        <v>5</v>
      </c>
      <c r="Q41" s="3"/>
      <c r="R41" s="5" t="s">
        <v>17</v>
      </c>
      <c r="S41" s="35">
        <v>6</v>
      </c>
      <c r="T41" s="51">
        <f t="shared" si="15"/>
        <v>22</v>
      </c>
    </row>
    <row r="42" spans="1:27" ht="15" thickBot="1" x14ac:dyDescent="0.35">
      <c r="C42" s="26" t="s">
        <v>18</v>
      </c>
      <c r="D42" s="51">
        <f>SUM(D37:D41)</f>
        <v>26.5</v>
      </c>
      <c r="E42" s="4"/>
      <c r="F42" s="32" t="s">
        <v>20</v>
      </c>
      <c r="G42" s="54">
        <f>SUM(G37:G41)</f>
        <v>25.5</v>
      </c>
      <c r="I42" s="26" t="s">
        <v>27</v>
      </c>
      <c r="J42" s="51">
        <f>SUM(J37:J41)</f>
        <v>38</v>
      </c>
      <c r="K42" s="4"/>
      <c r="L42" s="33" t="s">
        <v>28</v>
      </c>
      <c r="M42" s="51">
        <f>SUM(M37:M41)</f>
        <v>43</v>
      </c>
      <c r="O42" s="26" t="s">
        <v>29</v>
      </c>
      <c r="P42" s="51">
        <f>SUM(P37:P41)</f>
        <v>37</v>
      </c>
      <c r="Q42" s="4"/>
      <c r="R42" s="32" t="s">
        <v>30</v>
      </c>
      <c r="S42" s="58">
        <f>SUM(S37:S41)</f>
        <v>36</v>
      </c>
      <c r="T42" s="36">
        <f>SUM(T37:T41)</f>
        <v>206</v>
      </c>
      <c r="U42">
        <f>D42+G42+J42+M42+P42+S42</f>
        <v>206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Steve Ninness</v>
      </c>
      <c r="B47" s="9">
        <v>0</v>
      </c>
      <c r="C47" s="1">
        <v>6</v>
      </c>
      <c r="D47" s="1">
        <v>6</v>
      </c>
      <c r="E47" s="1">
        <v>1.5</v>
      </c>
      <c r="F47" s="1">
        <v>6</v>
      </c>
      <c r="G47" s="1">
        <v>6</v>
      </c>
      <c r="H47" s="1">
        <v>4</v>
      </c>
      <c r="I47" s="2">
        <v>2</v>
      </c>
      <c r="J47" s="53">
        <f>SUM(B47:I47)</f>
        <v>31.5</v>
      </c>
    </row>
    <row r="48" spans="1:27" x14ac:dyDescent="0.3">
      <c r="A48" s="65" t="str">
        <f>A7</f>
        <v>Katrina McIntyre</v>
      </c>
      <c r="B48" s="9">
        <v>6</v>
      </c>
      <c r="C48" s="1">
        <v>0</v>
      </c>
      <c r="D48" s="1">
        <v>0</v>
      </c>
      <c r="E48" s="1">
        <v>1.5</v>
      </c>
      <c r="F48" s="1">
        <v>6</v>
      </c>
      <c r="G48" s="1">
        <v>0</v>
      </c>
      <c r="H48" s="1">
        <v>6</v>
      </c>
      <c r="I48" s="2">
        <v>2</v>
      </c>
      <c r="J48" s="53">
        <f t="shared" ref="J48:J50" si="16">SUM(B48:I48)</f>
        <v>21.5</v>
      </c>
    </row>
    <row r="49" spans="1:19" x14ac:dyDescent="0.3">
      <c r="A49" s="65" t="str">
        <f>A8</f>
        <v>Casey McIntyre</v>
      </c>
      <c r="B49" s="9">
        <v>0</v>
      </c>
      <c r="C49" s="1">
        <v>0</v>
      </c>
      <c r="D49" s="1">
        <v>0</v>
      </c>
      <c r="E49" s="1">
        <v>0.5</v>
      </c>
      <c r="F49" s="1">
        <v>0</v>
      </c>
      <c r="G49" s="1">
        <v>6</v>
      </c>
      <c r="H49" s="1">
        <v>4</v>
      </c>
      <c r="I49" s="2">
        <v>0.5</v>
      </c>
      <c r="J49" s="53">
        <f t="shared" si="16"/>
        <v>11</v>
      </c>
    </row>
    <row r="50" spans="1:19" ht="15" thickBot="1" x14ac:dyDescent="0.35">
      <c r="A50" s="77" t="str">
        <f>A9</f>
        <v>Andrew McIntyre</v>
      </c>
      <c r="B50" s="9"/>
      <c r="C50" s="1"/>
      <c r="D50" s="1"/>
      <c r="E50" s="1"/>
      <c r="F50" s="1"/>
      <c r="G50" s="1"/>
      <c r="H50" s="1"/>
      <c r="I50" s="2"/>
      <c r="J50" s="53">
        <f t="shared" si="16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Steve Ninness</v>
      </c>
      <c r="B54" s="9">
        <v>6</v>
      </c>
      <c r="C54" s="1">
        <v>6</v>
      </c>
      <c r="D54" s="1">
        <v>0</v>
      </c>
      <c r="E54" s="1">
        <v>2</v>
      </c>
      <c r="F54" s="1">
        <v>6</v>
      </c>
      <c r="G54" s="1">
        <v>0</v>
      </c>
      <c r="H54" s="1">
        <v>0</v>
      </c>
      <c r="I54" s="2">
        <v>2</v>
      </c>
      <c r="J54" s="53">
        <f>SUM(B54:I54)</f>
        <v>22</v>
      </c>
    </row>
    <row r="55" spans="1:19" x14ac:dyDescent="0.3">
      <c r="A55" s="65" t="str">
        <f>A7</f>
        <v>Katrina McIntyre</v>
      </c>
      <c r="B55" s="9">
        <v>6</v>
      </c>
      <c r="C55" s="1">
        <v>0</v>
      </c>
      <c r="D55" s="1">
        <v>0</v>
      </c>
      <c r="E55" s="1">
        <v>1.5</v>
      </c>
      <c r="F55" s="1">
        <v>0</v>
      </c>
      <c r="G55" s="1">
        <v>0</v>
      </c>
      <c r="H55" s="1">
        <v>0</v>
      </c>
      <c r="I55" s="2">
        <v>1</v>
      </c>
      <c r="J55" s="53">
        <f t="shared" ref="J55:J57" si="17">SUM(B55:I55)</f>
        <v>8.5</v>
      </c>
    </row>
    <row r="56" spans="1:19" x14ac:dyDescent="0.3">
      <c r="A56" s="65" t="str">
        <f>A8</f>
        <v>Casey McIntyre</v>
      </c>
      <c r="B56" s="9">
        <v>0</v>
      </c>
      <c r="C56" s="1">
        <v>0</v>
      </c>
      <c r="D56" s="1">
        <v>6</v>
      </c>
      <c r="E56" s="1">
        <v>0.5</v>
      </c>
      <c r="F56" s="1">
        <v>0</v>
      </c>
      <c r="G56" s="1">
        <v>6</v>
      </c>
      <c r="H56" s="1">
        <v>4</v>
      </c>
      <c r="I56" s="2">
        <v>0.5</v>
      </c>
      <c r="J56" s="53">
        <f t="shared" si="17"/>
        <v>17</v>
      </c>
    </row>
    <row r="57" spans="1:19" ht="15" thickBot="1" x14ac:dyDescent="0.35">
      <c r="A57" s="77" t="str">
        <f>A9</f>
        <v>Andrew McIntyre</v>
      </c>
      <c r="B57" s="9"/>
      <c r="C57" s="1"/>
      <c r="D57" s="1"/>
      <c r="E57" s="1"/>
      <c r="F57" s="1"/>
      <c r="G57" s="1"/>
      <c r="H57" s="1"/>
      <c r="I57" s="2"/>
      <c r="J57" s="53">
        <f t="shared" si="17"/>
        <v>0</v>
      </c>
    </row>
    <row r="60" spans="1:19" ht="15" thickBot="1" x14ac:dyDescent="0.35"/>
    <row r="61" spans="1:19" ht="15" thickBot="1" x14ac:dyDescent="0.35">
      <c r="A61" s="12" t="s">
        <v>35</v>
      </c>
      <c r="B61" s="1" t="s">
        <v>43</v>
      </c>
      <c r="C61" s="1" t="s">
        <v>44</v>
      </c>
      <c r="D61" s="1" t="s">
        <v>43</v>
      </c>
      <c r="E61" s="1" t="s">
        <v>44</v>
      </c>
      <c r="F61" s="2" t="s">
        <v>44</v>
      </c>
      <c r="G61" s="2" t="s">
        <v>17</v>
      </c>
      <c r="H61" s="38" t="s">
        <v>45</v>
      </c>
      <c r="I61" s="38" t="s">
        <v>45</v>
      </c>
      <c r="J61" s="38" t="s">
        <v>46</v>
      </c>
      <c r="K61" s="38" t="s">
        <v>17</v>
      </c>
      <c r="L61" s="38" t="s">
        <v>42</v>
      </c>
      <c r="M61" s="9" t="s">
        <v>42</v>
      </c>
      <c r="N61" s="1" t="s">
        <v>41</v>
      </c>
      <c r="O61" s="2" t="s">
        <v>17</v>
      </c>
      <c r="P61" s="76" t="s">
        <v>47</v>
      </c>
      <c r="Q61" s="38" t="s">
        <v>48</v>
      </c>
      <c r="R61" s="38" t="s">
        <v>49</v>
      </c>
      <c r="S61" s="74" t="s">
        <v>16</v>
      </c>
    </row>
    <row r="62" spans="1:19" x14ac:dyDescent="0.3">
      <c r="A62" s="69" t="str">
        <f>A6</f>
        <v>Steve Ninness</v>
      </c>
      <c r="B62" s="9">
        <v>3</v>
      </c>
      <c r="C62" s="1">
        <v>6</v>
      </c>
      <c r="D62" s="1">
        <v>3</v>
      </c>
      <c r="E62" s="1">
        <v>6</v>
      </c>
      <c r="F62" s="2">
        <v>6</v>
      </c>
      <c r="G62" s="2">
        <v>2.5</v>
      </c>
      <c r="H62" s="1">
        <v>6</v>
      </c>
      <c r="I62" s="1">
        <v>6</v>
      </c>
      <c r="J62" s="1">
        <v>6</v>
      </c>
      <c r="K62" s="1">
        <v>2.5</v>
      </c>
      <c r="L62" s="1">
        <v>0</v>
      </c>
      <c r="M62" s="9">
        <v>0</v>
      </c>
      <c r="N62" s="1">
        <v>6</v>
      </c>
      <c r="O62" s="2">
        <v>2.5</v>
      </c>
      <c r="P62" s="52">
        <f>SUM(B62:O62)</f>
        <v>55.5</v>
      </c>
      <c r="Q62" s="9" t="s">
        <v>134</v>
      </c>
      <c r="R62" s="1">
        <v>11.84</v>
      </c>
      <c r="S62" s="75">
        <f>P62-R62</f>
        <v>43.66</v>
      </c>
    </row>
    <row r="63" spans="1:19" x14ac:dyDescent="0.3">
      <c r="A63" s="65" t="str">
        <f>A7</f>
        <v>Katrina McIntyre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ref="S63:S65" si="18">P63-R63</f>
        <v>0</v>
      </c>
    </row>
    <row r="64" spans="1:19" x14ac:dyDescent="0.3">
      <c r="A64" s="65" t="str">
        <f>A8</f>
        <v>Casey McIntyre</v>
      </c>
      <c r="B64" s="9">
        <v>3</v>
      </c>
      <c r="C64" s="1">
        <v>6</v>
      </c>
      <c r="D64" s="1">
        <v>3</v>
      </c>
      <c r="E64" s="1">
        <v>0</v>
      </c>
      <c r="F64" s="2">
        <v>6</v>
      </c>
      <c r="G64" s="2">
        <v>1.5</v>
      </c>
      <c r="H64" s="1">
        <v>6</v>
      </c>
      <c r="I64" s="1">
        <v>6</v>
      </c>
      <c r="J64" s="1">
        <v>3</v>
      </c>
      <c r="K64" s="1">
        <v>1</v>
      </c>
      <c r="L64" s="1">
        <v>0</v>
      </c>
      <c r="M64" s="9">
        <v>0</v>
      </c>
      <c r="N64" s="1">
        <v>0</v>
      </c>
      <c r="O64" s="2">
        <v>2</v>
      </c>
      <c r="P64" s="53">
        <f>SUM(B64:O64)</f>
        <v>37.5</v>
      </c>
      <c r="Q64" s="9" t="s">
        <v>135</v>
      </c>
      <c r="R64" s="1">
        <v>16.55</v>
      </c>
      <c r="S64" s="75">
        <f t="shared" si="18"/>
        <v>20.95</v>
      </c>
    </row>
    <row r="65" spans="1:19" ht="15" thickBot="1" x14ac:dyDescent="0.35">
      <c r="A65" s="77" t="str">
        <f>A9</f>
        <v>Andrew McIntyre</v>
      </c>
      <c r="B65" s="9"/>
      <c r="C65" s="1"/>
      <c r="D65" s="1"/>
      <c r="E65" s="1"/>
      <c r="F65" s="2"/>
      <c r="G65" s="2"/>
      <c r="H65" s="1"/>
      <c r="I65" s="1"/>
      <c r="J65" s="1"/>
      <c r="K65" s="1"/>
      <c r="L65" s="1"/>
      <c r="M65" s="9"/>
      <c r="N65" s="1"/>
      <c r="O65" s="2"/>
      <c r="P65" s="55">
        <f>SUM(B65:O65)</f>
        <v>0</v>
      </c>
      <c r="Q65" s="9"/>
      <c r="R65" s="1"/>
      <c r="S65" s="75">
        <f t="shared" si="18"/>
        <v>0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1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4ED8-95D7-421A-B545-9BF28DD326CD}">
  <sheetPr>
    <pageSetUpPr fitToPage="1"/>
  </sheetPr>
  <dimension ref="A3:AA64"/>
  <sheetViews>
    <sheetView topLeftCell="A29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  <col min="12" max="12" width="12.5546875" bestFit="1" customWidth="1"/>
  </cols>
  <sheetData>
    <row r="3" spans="1:20" ht="15" thickBot="1" x14ac:dyDescent="0.35"/>
    <row r="4" spans="1:20" ht="69" thickBot="1" x14ac:dyDescent="0.35">
      <c r="A4" s="122" t="s">
        <v>94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4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66</v>
      </c>
      <c r="B6" s="13" t="s">
        <v>6</v>
      </c>
      <c r="C6" s="45">
        <f>H13</f>
        <v>12</v>
      </c>
      <c r="D6" s="46">
        <f>S13</f>
        <v>12</v>
      </c>
      <c r="E6" s="46">
        <f>Z28</f>
        <v>86</v>
      </c>
      <c r="F6" s="66">
        <f>T37</f>
        <v>60</v>
      </c>
      <c r="G6" s="70">
        <f>SUM(C6:F6)</f>
        <v>170</v>
      </c>
      <c r="H6" s="45">
        <f>(G6/F5)*100</f>
        <v>78.703703703703709</v>
      </c>
      <c r="M6" s="48">
        <f>J47</f>
        <v>31</v>
      </c>
      <c r="N6" s="48">
        <f>J54</f>
        <v>12.5</v>
      </c>
      <c r="O6" s="48">
        <f>S61</f>
        <v>39.370000000000005</v>
      </c>
      <c r="P6" s="73">
        <f>SUM(M6:O6)</f>
        <v>82.87</v>
      </c>
      <c r="S6" s="73">
        <f>G6+P6</f>
        <v>252.87</v>
      </c>
    </row>
    <row r="7" spans="1:20" x14ac:dyDescent="0.3">
      <c r="A7" s="14" t="s">
        <v>112</v>
      </c>
      <c r="B7" s="14" t="s">
        <v>6</v>
      </c>
      <c r="C7" s="47">
        <f>H14</f>
        <v>18</v>
      </c>
      <c r="D7" s="48">
        <f>S14</f>
        <v>24</v>
      </c>
      <c r="E7" s="48">
        <f>Z29</f>
        <v>94</v>
      </c>
      <c r="F7" s="67">
        <f>T38</f>
        <v>66</v>
      </c>
      <c r="G7" s="71">
        <f>SUM(C7:F7)</f>
        <v>202</v>
      </c>
      <c r="H7" s="45">
        <f>(G7/F5)*100</f>
        <v>93.518518518518519</v>
      </c>
      <c r="M7" s="48">
        <f t="shared" ref="M7:M9" si="0">J48</f>
        <v>40</v>
      </c>
      <c r="N7" s="48">
        <f>J55</f>
        <v>27.5</v>
      </c>
      <c r="O7" s="48">
        <f t="shared" ref="O7:O9" si="1">S62</f>
        <v>60.47</v>
      </c>
      <c r="P7" s="73">
        <f t="shared" ref="P7:P9" si="2">SUM(M7:O7)</f>
        <v>127.97</v>
      </c>
      <c r="S7" s="73">
        <f t="shared" ref="S7:S9" si="3">G7+P7</f>
        <v>329.97</v>
      </c>
    </row>
    <row r="8" spans="1:20" x14ac:dyDescent="0.3">
      <c r="A8" s="14" t="s">
        <v>65</v>
      </c>
      <c r="B8" s="14" t="s">
        <v>5</v>
      </c>
      <c r="C8" s="47">
        <f>H20</f>
        <v>18</v>
      </c>
      <c r="D8" s="48">
        <f>S20</f>
        <v>24</v>
      </c>
      <c r="E8" s="48">
        <f>Z30</f>
        <v>86</v>
      </c>
      <c r="F8" s="67">
        <f>T39</f>
        <v>50</v>
      </c>
      <c r="G8" s="71">
        <f>SUM(C8:F8)</f>
        <v>178</v>
      </c>
      <c r="H8" s="45">
        <f>(G8/F5)*100</f>
        <v>82.407407407407405</v>
      </c>
      <c r="M8" s="48">
        <f t="shared" si="0"/>
        <v>0</v>
      </c>
      <c r="N8" s="48">
        <f>J56</f>
        <v>0</v>
      </c>
      <c r="O8" s="48">
        <f>S63</f>
        <v>0</v>
      </c>
      <c r="P8" s="73">
        <f t="shared" si="2"/>
        <v>0</v>
      </c>
      <c r="S8" s="73">
        <f t="shared" si="3"/>
        <v>178</v>
      </c>
    </row>
    <row r="9" spans="1:20" ht="15" thickBot="1" x14ac:dyDescent="0.35">
      <c r="A9" s="15" t="s">
        <v>130</v>
      </c>
      <c r="B9" s="15" t="s">
        <v>4</v>
      </c>
      <c r="C9" s="47">
        <f>H21</f>
        <v>24</v>
      </c>
      <c r="D9" s="48">
        <f>S21</f>
        <v>6</v>
      </c>
      <c r="E9" s="48">
        <f>Z31</f>
        <v>82</v>
      </c>
      <c r="F9" s="67">
        <f>T40</f>
        <v>48</v>
      </c>
      <c r="G9" s="72">
        <f>SUM(C9:F9)</f>
        <v>160</v>
      </c>
      <c r="H9" s="45">
        <f>(G9/F5)*100</f>
        <v>74.074074074074076</v>
      </c>
      <c r="M9" s="48">
        <f t="shared" si="0"/>
        <v>30.5</v>
      </c>
      <c r="N9" s="48">
        <f>J57</f>
        <v>20.5</v>
      </c>
      <c r="O9" s="48">
        <f t="shared" si="1"/>
        <v>58.82</v>
      </c>
      <c r="P9" s="73">
        <f t="shared" si="2"/>
        <v>109.82</v>
      </c>
      <c r="S9" s="73">
        <f t="shared" si="3"/>
        <v>269.82</v>
      </c>
    </row>
    <row r="10" spans="1:20" x14ac:dyDescent="0.3">
      <c r="G10" s="68">
        <f>SUM(G6:G9)</f>
        <v>710</v>
      </c>
    </row>
    <row r="11" spans="1:20" x14ac:dyDescent="0.3">
      <c r="A11" t="s">
        <v>6</v>
      </c>
      <c r="L11" t="str">
        <f>A11</f>
        <v>A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Mike Rowland</v>
      </c>
      <c r="B13" s="18">
        <v>0</v>
      </c>
      <c r="C13" s="29">
        <v>6</v>
      </c>
      <c r="D13" s="49">
        <f>B13+C13</f>
        <v>6</v>
      </c>
      <c r="E13" s="16">
        <v>6</v>
      </c>
      <c r="F13" s="5">
        <v>0</v>
      </c>
      <c r="G13" s="52">
        <f>E13+F13</f>
        <v>6</v>
      </c>
      <c r="H13" s="52">
        <f>D13+G13</f>
        <v>12</v>
      </c>
      <c r="L13" s="48" t="str">
        <f>A6</f>
        <v>Mike Rowland</v>
      </c>
      <c r="M13" s="3">
        <v>6</v>
      </c>
      <c r="N13" s="5">
        <v>0</v>
      </c>
      <c r="O13" s="52">
        <f>M13+N13</f>
        <v>6</v>
      </c>
      <c r="P13" s="16">
        <v>0</v>
      </c>
      <c r="Q13" s="5">
        <v>6</v>
      </c>
      <c r="R13" s="52">
        <f>P13+Q13</f>
        <v>6</v>
      </c>
      <c r="S13" s="52">
        <f>O13+R13</f>
        <v>12</v>
      </c>
    </row>
    <row r="14" spans="1:20" x14ac:dyDescent="0.3">
      <c r="A14" s="48" t="str">
        <f>A7</f>
        <v>Sam Collett</v>
      </c>
      <c r="B14" s="1">
        <v>6</v>
      </c>
      <c r="C14" s="1">
        <v>0</v>
      </c>
      <c r="D14" s="50">
        <f>B14+C14</f>
        <v>6</v>
      </c>
      <c r="E14" s="9">
        <v>6</v>
      </c>
      <c r="F14" s="2">
        <v>6</v>
      </c>
      <c r="G14" s="52">
        <f>E14+F14</f>
        <v>12</v>
      </c>
      <c r="H14" s="52">
        <f>D14+G14</f>
        <v>18</v>
      </c>
      <c r="L14" s="48" t="str">
        <f>A7</f>
        <v>Sam Collett</v>
      </c>
      <c r="M14" s="1">
        <v>6</v>
      </c>
      <c r="N14" s="2">
        <v>6</v>
      </c>
      <c r="O14" s="52">
        <f>M14+N14</f>
        <v>12</v>
      </c>
      <c r="P14" s="9">
        <v>6</v>
      </c>
      <c r="Q14" s="2">
        <v>6</v>
      </c>
      <c r="R14" s="52">
        <f>P14+Q14</f>
        <v>12</v>
      </c>
      <c r="S14" s="52">
        <f>O14+R14</f>
        <v>24</v>
      </c>
    </row>
    <row r="15" spans="1:20" ht="15" thickBot="1" x14ac:dyDescent="0.35">
      <c r="A15" s="4"/>
      <c r="B15" s="4"/>
      <c r="C15" s="18" t="s">
        <v>17</v>
      </c>
      <c r="D15" s="25">
        <v>2</v>
      </c>
      <c r="E15" s="1"/>
      <c r="F15" s="2" t="s">
        <v>17</v>
      </c>
      <c r="G15" s="20">
        <v>1.5</v>
      </c>
      <c r="H15" s="53">
        <f>D15+G15</f>
        <v>3.5</v>
      </c>
      <c r="L15" s="4"/>
      <c r="M15" s="4"/>
      <c r="N15" s="2" t="s">
        <v>17</v>
      </c>
      <c r="O15" s="20">
        <v>2</v>
      </c>
      <c r="P15" s="1"/>
      <c r="Q15" s="2" t="s">
        <v>17</v>
      </c>
      <c r="R15" s="20">
        <v>2</v>
      </c>
      <c r="S15" s="53">
        <f>O15+R15</f>
        <v>4</v>
      </c>
    </row>
    <row r="16" spans="1:20" ht="15" thickBot="1" x14ac:dyDescent="0.35">
      <c r="A16" s="4"/>
      <c r="C16" s="26" t="s">
        <v>18</v>
      </c>
      <c r="D16" s="51">
        <f>SUM(D13:D15)</f>
        <v>14</v>
      </c>
      <c r="E16" s="4"/>
      <c r="F16" s="30" t="s">
        <v>20</v>
      </c>
      <c r="G16" s="54">
        <f>SUM(G13:G15)</f>
        <v>19.5</v>
      </c>
      <c r="H16" s="37">
        <f>SUM(H13:H15)</f>
        <v>33.5</v>
      </c>
      <c r="I16">
        <f>D16+G16</f>
        <v>33.5</v>
      </c>
      <c r="L16" s="4"/>
      <c r="M16" s="4"/>
      <c r="N16" s="28" t="s">
        <v>19</v>
      </c>
      <c r="O16" s="55">
        <f>SUM(O13:O15)</f>
        <v>20</v>
      </c>
      <c r="P16" s="4"/>
      <c r="Q16" s="30" t="s">
        <v>20</v>
      </c>
      <c r="R16" s="55">
        <f>SUM(R13:R15)</f>
        <v>20</v>
      </c>
      <c r="S16" s="37">
        <f>SUM(S13:S15)</f>
        <v>40</v>
      </c>
      <c r="T16">
        <f>O16+R16</f>
        <v>40</v>
      </c>
    </row>
    <row r="18" spans="1:26" ht="15" thickBot="1" x14ac:dyDescent="0.35">
      <c r="A18" t="s">
        <v>4</v>
      </c>
      <c r="L18" t="str">
        <f>A18</f>
        <v>B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Ben Logue</v>
      </c>
      <c r="B20" s="3">
        <v>0</v>
      </c>
      <c r="C20" s="5">
        <v>6</v>
      </c>
      <c r="D20" s="52">
        <f>B20+C20</f>
        <v>6</v>
      </c>
      <c r="E20" s="16">
        <v>6</v>
      </c>
      <c r="F20" s="5">
        <v>6</v>
      </c>
      <c r="G20" s="52">
        <f>E20+F20</f>
        <v>12</v>
      </c>
      <c r="H20" s="52">
        <f>D20+G20</f>
        <v>18</v>
      </c>
      <c r="L20" s="65" t="str">
        <f>A8</f>
        <v>Ben Logue</v>
      </c>
      <c r="M20" s="16">
        <v>6</v>
      </c>
      <c r="N20" s="5">
        <v>6</v>
      </c>
      <c r="O20" s="52">
        <f>M20+N20</f>
        <v>12</v>
      </c>
      <c r="P20" s="16">
        <v>6</v>
      </c>
      <c r="Q20" s="5">
        <v>6</v>
      </c>
      <c r="R20" s="52">
        <f>P20+Q20</f>
        <v>12</v>
      </c>
      <c r="S20" s="52">
        <f>O20+R20</f>
        <v>24</v>
      </c>
    </row>
    <row r="21" spans="1:26" ht="15" thickBot="1" x14ac:dyDescent="0.35">
      <c r="A21" s="48" t="str">
        <f>A9</f>
        <v>David Thurn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6</v>
      </c>
      <c r="G21" s="52">
        <f>E21+F21</f>
        <v>12</v>
      </c>
      <c r="H21" s="52">
        <f>D21+G21</f>
        <v>24</v>
      </c>
      <c r="L21" s="48" t="str">
        <f>A9</f>
        <v>David Thurn</v>
      </c>
      <c r="M21" s="1">
        <v>6</v>
      </c>
      <c r="N21" s="2">
        <v>0</v>
      </c>
      <c r="O21" s="52">
        <f>M21+N21</f>
        <v>6</v>
      </c>
      <c r="P21" s="9">
        <v>0</v>
      </c>
      <c r="Q21" s="2">
        <v>0</v>
      </c>
      <c r="R21" s="52">
        <f>P21+Q21</f>
        <v>0</v>
      </c>
      <c r="S21" s="52">
        <f>O21+R21</f>
        <v>6</v>
      </c>
    </row>
    <row r="22" spans="1:26" ht="15" thickBot="1" x14ac:dyDescent="0.35">
      <c r="A22" s="4"/>
      <c r="B22" s="4"/>
      <c r="C22" s="1" t="s">
        <v>17</v>
      </c>
      <c r="D22" s="27">
        <v>2</v>
      </c>
      <c r="E22" s="1"/>
      <c r="F22" s="2" t="s">
        <v>17</v>
      </c>
      <c r="G22" s="20">
        <v>2</v>
      </c>
      <c r="H22" s="53">
        <f>D22+G22</f>
        <v>4</v>
      </c>
      <c r="L22" s="4"/>
      <c r="M22" s="4"/>
      <c r="N22" s="2" t="s">
        <v>17</v>
      </c>
      <c r="O22" s="20">
        <v>2</v>
      </c>
      <c r="P22" s="1"/>
      <c r="Q22" s="2" t="s">
        <v>17</v>
      </c>
      <c r="R22" s="20">
        <v>0</v>
      </c>
      <c r="S22" s="53">
        <f>O22+R22</f>
        <v>2</v>
      </c>
    </row>
    <row r="23" spans="1:26" ht="15" thickBot="1" x14ac:dyDescent="0.35">
      <c r="A23" s="4"/>
      <c r="B23" s="4"/>
      <c r="C23" s="28" t="s">
        <v>19</v>
      </c>
      <c r="D23" s="56">
        <f>SUM(D20:D22)</f>
        <v>20</v>
      </c>
      <c r="E23" s="4"/>
      <c r="F23" s="30" t="s">
        <v>20</v>
      </c>
      <c r="G23" s="55">
        <f>SUM(G20:G22)</f>
        <v>26</v>
      </c>
      <c r="H23" s="37">
        <f>SUM(H20:H22)</f>
        <v>46</v>
      </c>
      <c r="I23">
        <f>D23+G23</f>
        <v>46</v>
      </c>
      <c r="L23" s="4"/>
      <c r="M23" s="4"/>
      <c r="N23" s="28" t="s">
        <v>19</v>
      </c>
      <c r="O23" s="55">
        <f>SUM(O20:O22)</f>
        <v>20</v>
      </c>
      <c r="P23" s="4"/>
      <c r="Q23" s="30" t="s">
        <v>20</v>
      </c>
      <c r="R23" s="55">
        <f>SUM(R20:R22)</f>
        <v>12</v>
      </c>
      <c r="S23" s="37">
        <f>SUM(S20:S22)</f>
        <v>32</v>
      </c>
      <c r="T23">
        <f>O23+R23</f>
        <v>32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Mike Rowland</v>
      </c>
      <c r="B28" s="18">
        <v>0</v>
      </c>
      <c r="C28" s="29">
        <v>6</v>
      </c>
      <c r="D28" s="49">
        <f>B28+C28</f>
        <v>6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6</v>
      </c>
      <c r="P28" s="49">
        <f>N28+O28</f>
        <v>12</v>
      </c>
      <c r="Q28" s="16">
        <v>6</v>
      </c>
      <c r="R28" s="5">
        <v>2</v>
      </c>
      <c r="S28" s="52">
        <f>Q28+R28</f>
        <v>8</v>
      </c>
      <c r="T28" s="18">
        <v>6</v>
      </c>
      <c r="U28" s="29">
        <v>6</v>
      </c>
      <c r="V28" s="49">
        <f>T28+U28</f>
        <v>12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86</v>
      </c>
    </row>
    <row r="29" spans="1:26" ht="15" thickBot="1" x14ac:dyDescent="0.35">
      <c r="A29" s="48" t="str">
        <f>A7</f>
        <v>Sam Collett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4">H29+I29</f>
        <v>12</v>
      </c>
      <c r="K29" s="9">
        <v>6</v>
      </c>
      <c r="L29" s="2">
        <v>4</v>
      </c>
      <c r="M29" s="52">
        <f t="shared" ref="M29:M31" si="5">K29+L29</f>
        <v>10</v>
      </c>
      <c r="N29" s="1">
        <v>6</v>
      </c>
      <c r="O29" s="1">
        <v>6</v>
      </c>
      <c r="P29" s="49">
        <f t="shared" ref="P29:P31" si="6">N29+O29</f>
        <v>12</v>
      </c>
      <c r="Q29" s="9">
        <v>6</v>
      </c>
      <c r="R29" s="2">
        <v>6</v>
      </c>
      <c r="S29" s="52">
        <f t="shared" ref="S29:S31" si="7">Q29+R29</f>
        <v>12</v>
      </c>
      <c r="T29" s="1">
        <v>6</v>
      </c>
      <c r="U29" s="1">
        <v>6</v>
      </c>
      <c r="V29" s="49">
        <f t="shared" ref="V29:V31" si="8">T29+U29</f>
        <v>12</v>
      </c>
      <c r="W29" s="9">
        <v>6</v>
      </c>
      <c r="X29" s="2">
        <v>6</v>
      </c>
      <c r="Y29" s="59">
        <f t="shared" ref="Y29:Y31" si="9">W29+X29</f>
        <v>12</v>
      </c>
      <c r="Z29" s="50">
        <f>D29+G29+J29+M29+P29+S29+V29+Y29</f>
        <v>94</v>
      </c>
    </row>
    <row r="30" spans="1:26" ht="15" thickBot="1" x14ac:dyDescent="0.35">
      <c r="A30" s="48" t="str">
        <f>A8</f>
        <v>Ben Logue</v>
      </c>
      <c r="B30" s="1">
        <v>6</v>
      </c>
      <c r="C30" s="2">
        <v>6</v>
      </c>
      <c r="D30" s="49">
        <f>B30+C30</f>
        <v>12</v>
      </c>
      <c r="E30" s="9">
        <v>4</v>
      </c>
      <c r="F30" s="1">
        <v>6</v>
      </c>
      <c r="G30" s="52">
        <f>E30+F30</f>
        <v>10</v>
      </c>
      <c r="H30" s="1">
        <v>6</v>
      </c>
      <c r="I30" s="1">
        <v>4</v>
      </c>
      <c r="J30" s="49">
        <f t="shared" si="4"/>
        <v>10</v>
      </c>
      <c r="K30" s="1">
        <v>0</v>
      </c>
      <c r="L30" s="1">
        <v>6</v>
      </c>
      <c r="M30" s="52">
        <f t="shared" si="5"/>
        <v>6</v>
      </c>
      <c r="N30" s="1">
        <v>6</v>
      </c>
      <c r="O30" s="1">
        <v>6</v>
      </c>
      <c r="P30" s="49">
        <f t="shared" si="6"/>
        <v>12</v>
      </c>
      <c r="Q30" s="1">
        <v>6</v>
      </c>
      <c r="R30" s="1">
        <v>6</v>
      </c>
      <c r="S30" s="52">
        <f t="shared" si="7"/>
        <v>12</v>
      </c>
      <c r="T30" s="1">
        <v>6</v>
      </c>
      <c r="U30" s="1">
        <v>6</v>
      </c>
      <c r="V30" s="49">
        <f t="shared" si="8"/>
        <v>12</v>
      </c>
      <c r="W30" s="1">
        <v>6</v>
      </c>
      <c r="X30" s="1">
        <v>6</v>
      </c>
      <c r="Y30" s="59">
        <f t="shared" si="9"/>
        <v>12</v>
      </c>
      <c r="Z30" s="50">
        <f>D30+G30+J30+M30+P30+S30+V30+Y30</f>
        <v>86</v>
      </c>
    </row>
    <row r="31" spans="1:26" ht="15" thickBot="1" x14ac:dyDescent="0.35">
      <c r="A31" s="48" t="str">
        <f>A9</f>
        <v>David Thurn</v>
      </c>
      <c r="B31" s="1">
        <v>6</v>
      </c>
      <c r="C31" s="2">
        <v>6</v>
      </c>
      <c r="D31" s="55">
        <f>B31+C31</f>
        <v>12</v>
      </c>
      <c r="E31" s="9">
        <v>4</v>
      </c>
      <c r="F31" s="1">
        <v>6</v>
      </c>
      <c r="G31" s="51">
        <f>E31+F31</f>
        <v>10</v>
      </c>
      <c r="H31" s="1">
        <v>6</v>
      </c>
      <c r="I31" s="1">
        <v>6</v>
      </c>
      <c r="J31" s="51">
        <f t="shared" si="4"/>
        <v>12</v>
      </c>
      <c r="K31" s="1">
        <v>6</v>
      </c>
      <c r="L31" s="1">
        <v>6</v>
      </c>
      <c r="M31" s="51">
        <f t="shared" si="5"/>
        <v>12</v>
      </c>
      <c r="N31" s="1">
        <v>6</v>
      </c>
      <c r="O31" s="1">
        <v>6</v>
      </c>
      <c r="P31" s="49">
        <f t="shared" si="6"/>
        <v>12</v>
      </c>
      <c r="Q31" s="1">
        <v>6</v>
      </c>
      <c r="R31" s="1">
        <v>6</v>
      </c>
      <c r="S31" s="52">
        <f t="shared" si="7"/>
        <v>12</v>
      </c>
      <c r="T31" s="1">
        <v>0</v>
      </c>
      <c r="U31" s="1">
        <v>0</v>
      </c>
      <c r="V31" s="51">
        <f t="shared" si="8"/>
        <v>0</v>
      </c>
      <c r="W31" s="1">
        <v>6</v>
      </c>
      <c r="X31" s="1">
        <v>6</v>
      </c>
      <c r="Y31" s="59">
        <f t="shared" si="9"/>
        <v>12</v>
      </c>
      <c r="Z31" s="50">
        <f>D31+G31+J31+M31+P31+S31+V31+Y31</f>
        <v>82</v>
      </c>
    </row>
    <row r="32" spans="1:26" ht="15" thickBot="1" x14ac:dyDescent="0.35">
      <c r="C32" s="18" t="s">
        <v>17</v>
      </c>
      <c r="D32" s="25">
        <v>0</v>
      </c>
      <c r="E32" s="3"/>
      <c r="F32" s="5" t="s">
        <v>17</v>
      </c>
      <c r="G32" s="31">
        <v>1.5</v>
      </c>
      <c r="H32" s="4"/>
      <c r="I32" s="18" t="s">
        <v>17</v>
      </c>
      <c r="J32" s="25">
        <v>0</v>
      </c>
      <c r="K32" s="3"/>
      <c r="L32" s="5" t="s">
        <v>17</v>
      </c>
      <c r="M32" s="34">
        <v>2.5</v>
      </c>
      <c r="N32" s="4"/>
      <c r="O32" s="18" t="s">
        <v>17</v>
      </c>
      <c r="P32" s="11">
        <v>5.5</v>
      </c>
      <c r="Q32" s="3"/>
      <c r="R32" s="5" t="s">
        <v>17</v>
      </c>
      <c r="S32" s="31">
        <v>4</v>
      </c>
      <c r="T32" s="4"/>
      <c r="U32" s="18" t="s">
        <v>17</v>
      </c>
      <c r="V32" s="25">
        <v>3.5</v>
      </c>
      <c r="W32" s="3"/>
      <c r="X32" s="5" t="s">
        <v>17</v>
      </c>
      <c r="Y32" s="35">
        <v>4.5</v>
      </c>
      <c r="Z32" s="61">
        <f>D32+G32+J32+M32+P32+S32+V32+Y32</f>
        <v>21.5</v>
      </c>
    </row>
    <row r="33" spans="1:27" ht="15" thickBot="1" x14ac:dyDescent="0.35">
      <c r="C33" s="26" t="s">
        <v>18</v>
      </c>
      <c r="D33" s="51">
        <f>SUM(D28:D32)</f>
        <v>42</v>
      </c>
      <c r="E33" s="4"/>
      <c r="F33" s="32" t="s">
        <v>20</v>
      </c>
      <c r="G33" s="54">
        <f>SUM(G28:G32)</f>
        <v>45.5</v>
      </c>
      <c r="I33" s="26" t="s">
        <v>27</v>
      </c>
      <c r="J33" s="51">
        <f>SUM(J28:J32)</f>
        <v>46</v>
      </c>
      <c r="K33" s="4"/>
      <c r="L33" s="33" t="s">
        <v>28</v>
      </c>
      <c r="M33" s="51">
        <f>SUM(M28:M32)</f>
        <v>42.5</v>
      </c>
      <c r="O33" s="26" t="s">
        <v>29</v>
      </c>
      <c r="P33" s="57">
        <f>SUM(P28:P32)</f>
        <v>53.5</v>
      </c>
      <c r="Q33" s="4"/>
      <c r="R33" s="32" t="s">
        <v>30</v>
      </c>
      <c r="S33" s="54">
        <f>SUM(S28:S32)</f>
        <v>48</v>
      </c>
      <c r="U33" s="26" t="s">
        <v>31</v>
      </c>
      <c r="V33" s="51">
        <f>SUM(V28:V32)</f>
        <v>39.5</v>
      </c>
      <c r="W33" s="4"/>
      <c r="X33" s="32" t="s">
        <v>32</v>
      </c>
      <c r="Y33" s="58">
        <f>SUM(Y28:Y32)</f>
        <v>52.5</v>
      </c>
      <c r="Z33" s="36">
        <f>SUM(Z28:Z32)</f>
        <v>369.5</v>
      </c>
      <c r="AA33">
        <f>D33+G33+J33+M33+P33+S33+V33+Y33</f>
        <v>369.5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Mike Rowland</v>
      </c>
      <c r="B37" s="18">
        <v>6</v>
      </c>
      <c r="C37" s="29">
        <v>6</v>
      </c>
      <c r="D37" s="49">
        <f>B37+C37</f>
        <v>12</v>
      </c>
      <c r="E37" s="16">
        <v>6</v>
      </c>
      <c r="F37" s="5">
        <v>6</v>
      </c>
      <c r="G37" s="52">
        <f>E37+F37</f>
        <v>12</v>
      </c>
      <c r="H37" s="18">
        <v>6</v>
      </c>
      <c r="I37" s="29">
        <v>0</v>
      </c>
      <c r="J37" s="49">
        <f>H37+I37</f>
        <v>6</v>
      </c>
      <c r="K37" s="16">
        <v>6</v>
      </c>
      <c r="L37" s="5">
        <v>6</v>
      </c>
      <c r="M37" s="52">
        <f>K37+L37</f>
        <v>12</v>
      </c>
      <c r="N37" s="18">
        <v>2</v>
      </c>
      <c r="O37" s="29">
        <v>6</v>
      </c>
      <c r="P37" s="49">
        <f>N37+O37</f>
        <v>8</v>
      </c>
      <c r="Q37" s="16">
        <v>4</v>
      </c>
      <c r="R37" s="5">
        <v>6</v>
      </c>
      <c r="S37" s="52">
        <f>Q37+R37</f>
        <v>10</v>
      </c>
      <c r="T37" s="51">
        <f>D37+G37+J37+M37+P37+S37</f>
        <v>60</v>
      </c>
    </row>
    <row r="38" spans="1:27" ht="15" thickBot="1" x14ac:dyDescent="0.35">
      <c r="A38" s="48" t="str">
        <f>A7</f>
        <v>Sam Collett</v>
      </c>
      <c r="B38" s="1">
        <v>6</v>
      </c>
      <c r="C38" s="2">
        <v>6</v>
      </c>
      <c r="D38" s="53">
        <f>B38+C38</f>
        <v>12</v>
      </c>
      <c r="E38" s="9">
        <v>6</v>
      </c>
      <c r="F38" s="2">
        <v>0</v>
      </c>
      <c r="G38" s="52">
        <f>E38+F38</f>
        <v>6</v>
      </c>
      <c r="H38" s="1">
        <v>6</v>
      </c>
      <c r="I38" s="1">
        <v>6</v>
      </c>
      <c r="J38" s="49">
        <f t="shared" ref="J38:J40" si="10">H38+I38</f>
        <v>12</v>
      </c>
      <c r="K38" s="9">
        <v>6</v>
      </c>
      <c r="L38" s="2">
        <v>6</v>
      </c>
      <c r="M38" s="52">
        <f t="shared" ref="M38:M40" si="11">K38+L38</f>
        <v>12</v>
      </c>
      <c r="N38" s="1">
        <v>6</v>
      </c>
      <c r="O38" s="1">
        <v>6</v>
      </c>
      <c r="P38" s="49">
        <f t="shared" ref="P38:P40" si="12">N38+O38</f>
        <v>12</v>
      </c>
      <c r="Q38" s="9">
        <v>6</v>
      </c>
      <c r="R38" s="2">
        <v>6</v>
      </c>
      <c r="S38" s="52">
        <f t="shared" ref="S38:S40" si="13">Q38+R38</f>
        <v>12</v>
      </c>
      <c r="T38" s="51">
        <f>D38+G38+J38+M38+P38+S38</f>
        <v>66</v>
      </c>
    </row>
    <row r="39" spans="1:27" ht="15" thickBot="1" x14ac:dyDescent="0.35">
      <c r="A39" s="48" t="str">
        <f>A8</f>
        <v>Ben Logue</v>
      </c>
      <c r="B39" s="1">
        <v>6</v>
      </c>
      <c r="C39" s="2">
        <v>2</v>
      </c>
      <c r="D39" s="49">
        <f>B39+C39</f>
        <v>8</v>
      </c>
      <c r="E39" s="9">
        <v>6</v>
      </c>
      <c r="F39" s="1">
        <v>0</v>
      </c>
      <c r="G39" s="52">
        <f>E39+F39</f>
        <v>6</v>
      </c>
      <c r="H39" s="1">
        <v>0</v>
      </c>
      <c r="I39" s="1">
        <v>6</v>
      </c>
      <c r="J39" s="49">
        <f t="shared" si="10"/>
        <v>6</v>
      </c>
      <c r="K39" s="1">
        <v>6</v>
      </c>
      <c r="L39" s="1">
        <v>6</v>
      </c>
      <c r="M39" s="52">
        <f t="shared" si="11"/>
        <v>12</v>
      </c>
      <c r="N39" s="1">
        <v>6</v>
      </c>
      <c r="O39" s="1">
        <v>0</v>
      </c>
      <c r="P39" s="49">
        <f t="shared" si="12"/>
        <v>6</v>
      </c>
      <c r="Q39" s="1">
        <v>6</v>
      </c>
      <c r="R39" s="1">
        <v>6</v>
      </c>
      <c r="S39" s="52">
        <f t="shared" si="13"/>
        <v>12</v>
      </c>
      <c r="T39" s="51">
        <f>D39+G39+J39+M39+P39+S39</f>
        <v>50</v>
      </c>
    </row>
    <row r="40" spans="1:27" ht="15" thickBot="1" x14ac:dyDescent="0.35">
      <c r="A40" s="48" t="str">
        <f>A9</f>
        <v>David Thurn</v>
      </c>
      <c r="B40" s="1">
        <v>6</v>
      </c>
      <c r="C40" s="2">
        <v>6</v>
      </c>
      <c r="D40" s="55">
        <f>B40+C40</f>
        <v>12</v>
      </c>
      <c r="E40" s="9">
        <v>6</v>
      </c>
      <c r="F40" s="1">
        <v>6</v>
      </c>
      <c r="G40" s="51">
        <f>E40+F40</f>
        <v>12</v>
      </c>
      <c r="H40" s="1">
        <v>6</v>
      </c>
      <c r="I40" s="1">
        <v>0</v>
      </c>
      <c r="J40" s="51">
        <f t="shared" si="10"/>
        <v>6</v>
      </c>
      <c r="K40" s="1">
        <v>0</v>
      </c>
      <c r="L40" s="1">
        <v>0</v>
      </c>
      <c r="M40" s="51">
        <f t="shared" si="11"/>
        <v>0</v>
      </c>
      <c r="N40" s="1">
        <v>6</v>
      </c>
      <c r="O40" s="1">
        <v>6</v>
      </c>
      <c r="P40" s="51">
        <f t="shared" si="12"/>
        <v>12</v>
      </c>
      <c r="Q40" s="1">
        <v>6</v>
      </c>
      <c r="R40" s="1">
        <v>0</v>
      </c>
      <c r="S40" s="51">
        <f t="shared" si="13"/>
        <v>6</v>
      </c>
      <c r="T40" s="79">
        <f>D40+G40+J40+M40+P40+S40</f>
        <v>48</v>
      </c>
    </row>
    <row r="41" spans="1:27" ht="15" thickBot="1" x14ac:dyDescent="0.35">
      <c r="C41" s="18" t="s">
        <v>17</v>
      </c>
      <c r="D41" s="25">
        <v>2</v>
      </c>
      <c r="E41" s="3"/>
      <c r="F41" s="5" t="s">
        <v>17</v>
      </c>
      <c r="G41" s="31">
        <v>1</v>
      </c>
      <c r="H41" s="4"/>
      <c r="I41" s="18" t="s">
        <v>17</v>
      </c>
      <c r="J41" s="25">
        <v>0.5</v>
      </c>
      <c r="K41" s="3"/>
      <c r="L41" s="5" t="s">
        <v>17</v>
      </c>
      <c r="M41" s="34">
        <v>4.5</v>
      </c>
      <c r="N41" s="4"/>
      <c r="O41" s="18" t="s">
        <v>17</v>
      </c>
      <c r="P41" s="78">
        <v>4</v>
      </c>
      <c r="Q41" s="3"/>
      <c r="R41" s="5" t="s">
        <v>17</v>
      </c>
      <c r="S41" s="35">
        <v>4.5</v>
      </c>
      <c r="T41" s="51">
        <f>D41+G41+J41+M41+P41+S41</f>
        <v>16.5</v>
      </c>
    </row>
    <row r="42" spans="1:27" ht="15" thickBot="1" x14ac:dyDescent="0.35">
      <c r="C42" s="26" t="s">
        <v>18</v>
      </c>
      <c r="D42" s="51">
        <f>SUM(D37:D41)</f>
        <v>46</v>
      </c>
      <c r="E42" s="4"/>
      <c r="F42" s="32" t="s">
        <v>20</v>
      </c>
      <c r="G42" s="54">
        <f>SUM(G37:G41)</f>
        <v>37</v>
      </c>
      <c r="I42" s="26" t="s">
        <v>27</v>
      </c>
      <c r="J42" s="51">
        <f>SUM(J37:J41)</f>
        <v>30.5</v>
      </c>
      <c r="K42" s="4"/>
      <c r="L42" s="33" t="s">
        <v>28</v>
      </c>
      <c r="M42" s="51">
        <f>SUM(M37:M41)</f>
        <v>40.5</v>
      </c>
      <c r="O42" s="26" t="s">
        <v>29</v>
      </c>
      <c r="P42" s="51">
        <f>SUM(P37:P41)</f>
        <v>42</v>
      </c>
      <c r="Q42" s="4"/>
      <c r="R42" s="32" t="s">
        <v>30</v>
      </c>
      <c r="S42" s="58">
        <f>SUM(S37:S41)</f>
        <v>44.5</v>
      </c>
      <c r="T42" s="36">
        <f>SUM(T37:T41)</f>
        <v>240.5</v>
      </c>
      <c r="U42">
        <f>D42+G42+J42+M42+P42+S42</f>
        <v>240.5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Mike Rowland</v>
      </c>
      <c r="B47" s="9">
        <v>6</v>
      </c>
      <c r="C47" s="1">
        <v>6</v>
      </c>
      <c r="D47" s="1">
        <v>6</v>
      </c>
      <c r="E47" s="1">
        <v>0.5</v>
      </c>
      <c r="F47" s="1">
        <v>6</v>
      </c>
      <c r="G47" s="1">
        <v>0</v>
      </c>
      <c r="H47" s="1">
        <v>6</v>
      </c>
      <c r="I47" s="2">
        <v>0.5</v>
      </c>
      <c r="J47" s="53">
        <f>SUM(B47:I47)</f>
        <v>31</v>
      </c>
    </row>
    <row r="48" spans="1:27" x14ac:dyDescent="0.3">
      <c r="A48" s="65" t="str">
        <f>A7</f>
        <v>Sam Collett</v>
      </c>
      <c r="B48" s="9">
        <v>6</v>
      </c>
      <c r="C48" s="1">
        <v>6</v>
      </c>
      <c r="D48" s="1">
        <v>6</v>
      </c>
      <c r="E48" s="1">
        <v>2</v>
      </c>
      <c r="F48" s="1">
        <v>6</v>
      </c>
      <c r="G48" s="1">
        <v>6</v>
      </c>
      <c r="H48" s="1">
        <v>6</v>
      </c>
      <c r="I48" s="2">
        <v>2</v>
      </c>
      <c r="J48" s="53">
        <f>SUM(B48:I48)</f>
        <v>40</v>
      </c>
    </row>
    <row r="49" spans="1:19" x14ac:dyDescent="0.3">
      <c r="A49" s="65" t="str">
        <f>A8</f>
        <v>Ben Logue</v>
      </c>
      <c r="B49" s="9"/>
      <c r="C49" s="1"/>
      <c r="D49" s="1"/>
      <c r="E49" s="1"/>
      <c r="F49" s="1"/>
      <c r="G49" s="1"/>
      <c r="H49" s="1"/>
      <c r="I49" s="2"/>
      <c r="J49" s="53">
        <f>SUM(B49:I49)</f>
        <v>0</v>
      </c>
    </row>
    <row r="50" spans="1:19" ht="15" thickBot="1" x14ac:dyDescent="0.35">
      <c r="A50" s="77" t="str">
        <f>A9</f>
        <v>David Thurn</v>
      </c>
      <c r="B50" s="9">
        <v>6</v>
      </c>
      <c r="C50" s="1">
        <v>6</v>
      </c>
      <c r="D50" s="1">
        <v>6</v>
      </c>
      <c r="E50" s="1">
        <v>1.5</v>
      </c>
      <c r="F50" s="1">
        <v>0</v>
      </c>
      <c r="G50" s="1">
        <v>6</v>
      </c>
      <c r="H50" s="1">
        <v>4</v>
      </c>
      <c r="I50" s="2">
        <v>1</v>
      </c>
      <c r="J50" s="53">
        <f>SUM(B50:I50)</f>
        <v>30.5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Mike Rowland</v>
      </c>
      <c r="B54" s="9">
        <v>6</v>
      </c>
      <c r="C54" s="1">
        <v>6</v>
      </c>
      <c r="D54" s="1">
        <v>0</v>
      </c>
      <c r="E54" s="1">
        <v>0.5</v>
      </c>
      <c r="F54" s="1">
        <v>0</v>
      </c>
      <c r="G54" s="1">
        <v>0</v>
      </c>
      <c r="H54" s="1">
        <v>0</v>
      </c>
      <c r="I54" s="2">
        <v>0</v>
      </c>
      <c r="J54" s="53">
        <f>SUM(B54:I54)</f>
        <v>12.5</v>
      </c>
    </row>
    <row r="55" spans="1:19" x14ac:dyDescent="0.3">
      <c r="A55" s="65" t="str">
        <f>A14</f>
        <v>Sam Collett</v>
      </c>
      <c r="B55" s="9">
        <v>6</v>
      </c>
      <c r="C55" s="1">
        <v>6</v>
      </c>
      <c r="D55" s="1">
        <v>6</v>
      </c>
      <c r="E55" s="1">
        <v>1.5</v>
      </c>
      <c r="F55" s="1">
        <v>0</v>
      </c>
      <c r="G55" s="1">
        <v>6</v>
      </c>
      <c r="H55" s="1">
        <v>0</v>
      </c>
      <c r="I55" s="2">
        <v>2</v>
      </c>
      <c r="J55" s="53">
        <f>SUM(B55:I55)</f>
        <v>27.5</v>
      </c>
    </row>
    <row r="56" spans="1:19" x14ac:dyDescent="0.3">
      <c r="A56" s="65" t="str">
        <f>A8</f>
        <v>Ben Logue</v>
      </c>
      <c r="B56" s="9"/>
      <c r="C56" s="1"/>
      <c r="D56" s="1"/>
      <c r="E56" s="1"/>
      <c r="F56" s="1"/>
      <c r="G56" s="1"/>
      <c r="H56" s="1"/>
      <c r="I56" s="2"/>
      <c r="J56" s="53">
        <f>SUM(B56:I56)</f>
        <v>0</v>
      </c>
    </row>
    <row r="57" spans="1:19" ht="15" thickBot="1" x14ac:dyDescent="0.35">
      <c r="A57" s="77" t="str">
        <f>A9</f>
        <v>David Thurn</v>
      </c>
      <c r="B57" s="9">
        <v>0</v>
      </c>
      <c r="C57" s="1">
        <v>6</v>
      </c>
      <c r="D57" s="1">
        <v>0</v>
      </c>
      <c r="E57" s="1">
        <v>1</v>
      </c>
      <c r="F57" s="1">
        <v>0</v>
      </c>
      <c r="G57" s="1">
        <v>6</v>
      </c>
      <c r="H57" s="1">
        <v>6</v>
      </c>
      <c r="I57" s="2">
        <v>1.5</v>
      </c>
      <c r="J57" s="53">
        <f>SUM(B57:I57)</f>
        <v>20.5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Mike Rowland</v>
      </c>
      <c r="B61" s="9">
        <v>3</v>
      </c>
      <c r="C61" s="1">
        <v>6</v>
      </c>
      <c r="D61" s="1">
        <v>3</v>
      </c>
      <c r="E61" s="1">
        <v>6</v>
      </c>
      <c r="F61" s="2">
        <v>6</v>
      </c>
      <c r="G61" s="2">
        <v>2</v>
      </c>
      <c r="H61" s="1">
        <v>6</v>
      </c>
      <c r="I61" s="1">
        <v>6</v>
      </c>
      <c r="J61" s="1">
        <v>6</v>
      </c>
      <c r="K61" s="1">
        <v>2.5</v>
      </c>
      <c r="L61" s="1">
        <v>6</v>
      </c>
      <c r="M61" s="9">
        <v>0</v>
      </c>
      <c r="N61" s="1">
        <v>2</v>
      </c>
      <c r="O61" s="2">
        <v>1.5</v>
      </c>
      <c r="P61" s="52">
        <f>SUM(B61:O61)</f>
        <v>56</v>
      </c>
      <c r="Q61" s="9" t="s">
        <v>149</v>
      </c>
      <c r="R61" s="1">
        <v>16.63</v>
      </c>
      <c r="S61" s="75">
        <f>P61-R61</f>
        <v>39.370000000000005</v>
      </c>
    </row>
    <row r="62" spans="1:19" x14ac:dyDescent="0.3">
      <c r="A62" s="65" t="str">
        <f>A7</f>
        <v>Sam Collett</v>
      </c>
      <c r="B62" s="9">
        <v>3</v>
      </c>
      <c r="C62" s="1">
        <v>6</v>
      </c>
      <c r="D62" s="1">
        <v>3</v>
      </c>
      <c r="E62" s="1">
        <v>6</v>
      </c>
      <c r="F62" s="2">
        <v>6</v>
      </c>
      <c r="G62" s="2">
        <v>2.5</v>
      </c>
      <c r="H62" s="1">
        <v>6</v>
      </c>
      <c r="I62" s="1">
        <v>6</v>
      </c>
      <c r="J62" s="1">
        <v>6</v>
      </c>
      <c r="K62" s="1">
        <v>3</v>
      </c>
      <c r="L62" s="1">
        <v>6</v>
      </c>
      <c r="M62" s="9">
        <v>0</v>
      </c>
      <c r="N62" s="1">
        <v>6</v>
      </c>
      <c r="O62" s="2">
        <v>3</v>
      </c>
      <c r="P62" s="53">
        <f>SUM(B62:O62)</f>
        <v>62.5</v>
      </c>
      <c r="Q62" s="9">
        <v>52.03</v>
      </c>
      <c r="R62" s="1">
        <v>2.0299999999999998</v>
      </c>
      <c r="S62" s="75">
        <f t="shared" ref="S62:S64" si="14">P62-R62</f>
        <v>60.47</v>
      </c>
    </row>
    <row r="63" spans="1:19" x14ac:dyDescent="0.3">
      <c r="A63" s="65" t="str">
        <f>A8</f>
        <v>Ben Logue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4"/>
        <v>0</v>
      </c>
    </row>
    <row r="64" spans="1:19" ht="15" thickBot="1" x14ac:dyDescent="0.35">
      <c r="A64" s="77" t="str">
        <f>A9</f>
        <v>David Thurn</v>
      </c>
      <c r="B64" s="9">
        <v>3</v>
      </c>
      <c r="C64" s="1">
        <v>6</v>
      </c>
      <c r="D64" s="1">
        <v>3</v>
      </c>
      <c r="E64" s="1">
        <v>6</v>
      </c>
      <c r="F64" s="2">
        <v>6</v>
      </c>
      <c r="G64" s="2">
        <v>2.5</v>
      </c>
      <c r="H64" s="1">
        <v>6</v>
      </c>
      <c r="I64" s="1">
        <v>6</v>
      </c>
      <c r="J64" s="1">
        <v>6</v>
      </c>
      <c r="K64" s="1">
        <v>3</v>
      </c>
      <c r="L64" s="1">
        <v>6</v>
      </c>
      <c r="M64" s="9">
        <v>0</v>
      </c>
      <c r="N64" s="1">
        <v>6</v>
      </c>
      <c r="O64" s="2">
        <v>3</v>
      </c>
      <c r="P64" s="55">
        <f>SUM(B64:O64)</f>
        <v>62.5</v>
      </c>
      <c r="Q64" s="9">
        <v>53.68</v>
      </c>
      <c r="R64" s="1">
        <v>3.68</v>
      </c>
      <c r="S64" s="75">
        <f t="shared" si="14"/>
        <v>58.82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E9E3-8AAF-4539-93DC-68DDB8E5060B}">
  <sheetPr>
    <pageSetUpPr fitToPage="1"/>
  </sheetPr>
  <dimension ref="A3:AA64"/>
  <sheetViews>
    <sheetView topLeftCell="A29" zoomScale="75" zoomScaleNormal="75" workbookViewId="0">
      <selection activeCell="J1" sqref="J1"/>
    </sheetView>
  </sheetViews>
  <sheetFormatPr defaultRowHeight="14.4" x14ac:dyDescent="0.3"/>
  <cols>
    <col min="1" max="1" width="14.33203125" bestFit="1" customWidth="1"/>
    <col min="12" max="12" width="14.33203125" bestFit="1" customWidth="1"/>
  </cols>
  <sheetData>
    <row r="3" spans="1:20" ht="15" thickBot="1" x14ac:dyDescent="0.35"/>
    <row r="4" spans="1:20" ht="72" thickBot="1" x14ac:dyDescent="0.4">
      <c r="A4" s="63" t="s">
        <v>104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6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105</v>
      </c>
      <c r="B6" s="13" t="s">
        <v>6</v>
      </c>
      <c r="C6" s="45">
        <f>H13</f>
        <v>24</v>
      </c>
      <c r="D6" s="46">
        <f>S13</f>
        <v>24</v>
      </c>
      <c r="E6" s="46">
        <f>Z28</f>
        <v>90</v>
      </c>
      <c r="F6" s="66">
        <f>T37</f>
        <v>66</v>
      </c>
      <c r="G6" s="70">
        <f>SUM(C6:F6)</f>
        <v>204</v>
      </c>
      <c r="H6" s="45">
        <f>(G6/F5)*100</f>
        <v>94.444444444444443</v>
      </c>
      <c r="M6" s="48">
        <f>J47</f>
        <v>32</v>
      </c>
      <c r="N6" s="48">
        <f>J54</f>
        <v>40</v>
      </c>
      <c r="O6" s="48">
        <f>S61</f>
        <v>56.05</v>
      </c>
      <c r="P6" s="73">
        <f>SUM(M6:O6)</f>
        <v>128.05000000000001</v>
      </c>
      <c r="S6" s="73">
        <f>G6+P6</f>
        <v>332.05</v>
      </c>
    </row>
    <row r="7" spans="1:20" x14ac:dyDescent="0.3">
      <c r="A7" s="14" t="s">
        <v>72</v>
      </c>
      <c r="B7" s="14" t="s">
        <v>6</v>
      </c>
      <c r="C7" s="47">
        <f>H21</f>
        <v>24</v>
      </c>
      <c r="D7" s="48">
        <f>S21</f>
        <v>20</v>
      </c>
      <c r="E7" s="48">
        <f>Z29</f>
        <v>88</v>
      </c>
      <c r="F7" s="67">
        <f>T38</f>
        <v>50</v>
      </c>
      <c r="G7" s="71">
        <f t="shared" ref="G7:G9" si="0">SUM(C7:F7)</f>
        <v>182</v>
      </c>
      <c r="H7" s="45">
        <f>(G7/F5)*100</f>
        <v>84.259259259259252</v>
      </c>
      <c r="M7" s="48">
        <f t="shared" ref="M7:M9" si="1">J48</f>
        <v>15</v>
      </c>
      <c r="N7" s="48">
        <f>J55</f>
        <v>20</v>
      </c>
      <c r="O7" s="48">
        <f t="shared" ref="O7:O9" si="2">S62</f>
        <v>0</v>
      </c>
      <c r="P7" s="73">
        <f t="shared" ref="P7:P9" si="3">SUM(M7:O7)</f>
        <v>35</v>
      </c>
      <c r="S7" s="73">
        <f t="shared" ref="S7:S9" si="4">G7+P7</f>
        <v>217</v>
      </c>
    </row>
    <row r="8" spans="1:20" x14ac:dyDescent="0.3">
      <c r="A8" s="14" t="s">
        <v>73</v>
      </c>
      <c r="B8" s="14" t="s">
        <v>4</v>
      </c>
      <c r="C8" s="47">
        <f>H20</f>
        <v>12</v>
      </c>
      <c r="D8" s="48">
        <f>S20</f>
        <v>18</v>
      </c>
      <c r="E8" s="48">
        <f>Z30</f>
        <v>90</v>
      </c>
      <c r="F8" s="67">
        <f>T39</f>
        <v>48</v>
      </c>
      <c r="G8" s="71">
        <f t="shared" si="0"/>
        <v>168</v>
      </c>
      <c r="H8" s="45">
        <f>(G8/F5)*100</f>
        <v>77.777777777777786</v>
      </c>
      <c r="M8" s="48">
        <f t="shared" si="1"/>
        <v>31</v>
      </c>
      <c r="N8" s="48">
        <f>J56</f>
        <v>40.5</v>
      </c>
      <c r="O8" s="48">
        <f t="shared" si="2"/>
        <v>41.67</v>
      </c>
      <c r="P8" s="73">
        <f t="shared" si="3"/>
        <v>113.17</v>
      </c>
      <c r="S8" s="73">
        <f t="shared" si="4"/>
        <v>281.17</v>
      </c>
    </row>
    <row r="9" spans="1:20" ht="15" thickBot="1" x14ac:dyDescent="0.35">
      <c r="A9" s="15" t="s">
        <v>106</v>
      </c>
      <c r="B9" s="15" t="s">
        <v>6</v>
      </c>
      <c r="C9" s="47">
        <f>H14</f>
        <v>24</v>
      </c>
      <c r="D9" s="48">
        <f>S14</f>
        <v>12</v>
      </c>
      <c r="E9" s="48">
        <f>Z31</f>
        <v>84</v>
      </c>
      <c r="F9" s="67">
        <f>T40</f>
        <v>48</v>
      </c>
      <c r="G9" s="72">
        <f t="shared" si="0"/>
        <v>168</v>
      </c>
      <c r="H9" s="45">
        <f>(G9/F5)*100</f>
        <v>77.777777777777786</v>
      </c>
      <c r="M9" s="48">
        <f t="shared" si="1"/>
        <v>32.5</v>
      </c>
      <c r="N9" s="48">
        <f>J57</f>
        <v>27</v>
      </c>
      <c r="O9" s="48">
        <f t="shared" si="2"/>
        <v>17.62</v>
      </c>
      <c r="P9" s="73">
        <f t="shared" si="3"/>
        <v>77.12</v>
      </c>
      <c r="S9" s="73">
        <f t="shared" si="4"/>
        <v>245.12</v>
      </c>
    </row>
    <row r="10" spans="1:20" x14ac:dyDescent="0.3">
      <c r="G10" s="68">
        <f>SUM(G6:G9)</f>
        <v>722</v>
      </c>
    </row>
    <row r="11" spans="1:20" x14ac:dyDescent="0.3">
      <c r="A11" t="s">
        <v>6</v>
      </c>
      <c r="L11" t="str">
        <f>A11</f>
        <v>A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Aedan Staats</v>
      </c>
      <c r="B13" s="18">
        <v>6</v>
      </c>
      <c r="C13" s="29">
        <v>6</v>
      </c>
      <c r="D13" s="49">
        <f>B13+C13</f>
        <v>12</v>
      </c>
      <c r="E13" s="16">
        <v>6</v>
      </c>
      <c r="F13" s="5">
        <v>6</v>
      </c>
      <c r="G13" s="52">
        <f>E13+F13</f>
        <v>12</v>
      </c>
      <c r="H13" s="52">
        <f>D13+G13</f>
        <v>24</v>
      </c>
      <c r="L13" s="48" t="str">
        <f>A6</f>
        <v>Aedan Staats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6</v>
      </c>
      <c r="R13" s="52">
        <f>P13+Q13</f>
        <v>12</v>
      </c>
      <c r="S13" s="52">
        <f>O13+R13</f>
        <v>24</v>
      </c>
    </row>
    <row r="14" spans="1:20" x14ac:dyDescent="0.3">
      <c r="A14" s="48" t="str">
        <f>A9</f>
        <v>Terry Phillips</v>
      </c>
      <c r="B14" s="1">
        <v>6</v>
      </c>
      <c r="C14" s="1">
        <v>6</v>
      </c>
      <c r="D14" s="50">
        <f>B14+C14</f>
        <v>12</v>
      </c>
      <c r="E14" s="9">
        <v>6</v>
      </c>
      <c r="F14" s="2">
        <v>6</v>
      </c>
      <c r="G14" s="52">
        <f>E14+F14</f>
        <v>12</v>
      </c>
      <c r="H14" s="52">
        <f>D14+G14</f>
        <v>24</v>
      </c>
      <c r="L14" s="48" t="str">
        <f>A9</f>
        <v>Terry Phillips</v>
      </c>
      <c r="M14" s="1">
        <v>0</v>
      </c>
      <c r="N14" s="2">
        <v>6</v>
      </c>
      <c r="O14" s="52">
        <f>M14+N14</f>
        <v>6</v>
      </c>
      <c r="P14" s="9">
        <v>0</v>
      </c>
      <c r="Q14" s="2">
        <v>6</v>
      </c>
      <c r="R14" s="52">
        <f>P14+Q14</f>
        <v>6</v>
      </c>
      <c r="S14" s="52">
        <f>O14+R14</f>
        <v>12</v>
      </c>
    </row>
    <row r="15" spans="1:20" ht="15" thickBot="1" x14ac:dyDescent="0.35">
      <c r="A15" s="4"/>
      <c r="B15" s="4"/>
      <c r="C15" s="18" t="s">
        <v>17</v>
      </c>
      <c r="D15" s="25">
        <v>2.5</v>
      </c>
      <c r="E15" s="1"/>
      <c r="F15" s="2" t="s">
        <v>17</v>
      </c>
      <c r="G15" s="20">
        <v>2</v>
      </c>
      <c r="H15" s="53">
        <f>D15+G15</f>
        <v>4.5</v>
      </c>
      <c r="L15" s="4"/>
      <c r="M15" s="4"/>
      <c r="N15" s="2" t="s">
        <v>17</v>
      </c>
      <c r="O15" s="20">
        <v>2</v>
      </c>
      <c r="P15" s="1"/>
      <c r="Q15" s="2" t="s">
        <v>17</v>
      </c>
      <c r="R15" s="20">
        <v>2</v>
      </c>
      <c r="S15" s="53">
        <f>O15+R15</f>
        <v>4</v>
      </c>
    </row>
    <row r="16" spans="1:20" ht="15" thickBot="1" x14ac:dyDescent="0.35">
      <c r="A16" s="4"/>
      <c r="C16" s="26" t="s">
        <v>18</v>
      </c>
      <c r="D16" s="51">
        <f>SUM(D13:D15)</f>
        <v>26.5</v>
      </c>
      <c r="E16" s="4"/>
      <c r="F16" s="30" t="s">
        <v>20</v>
      </c>
      <c r="G16" s="54">
        <f>SUM(G13:G15)</f>
        <v>26</v>
      </c>
      <c r="H16" s="37">
        <f>SUM(H13:H15)</f>
        <v>52.5</v>
      </c>
      <c r="I16">
        <f>D16+G16</f>
        <v>52.5</v>
      </c>
      <c r="L16" s="4"/>
      <c r="M16" s="4"/>
      <c r="N16" s="28" t="s">
        <v>19</v>
      </c>
      <c r="O16" s="55">
        <f>SUM(O13:O15)</f>
        <v>20</v>
      </c>
      <c r="P16" s="4"/>
      <c r="Q16" s="30" t="s">
        <v>20</v>
      </c>
      <c r="R16" s="55">
        <f>SUM(R13:R15)</f>
        <v>20</v>
      </c>
      <c r="S16" s="37">
        <f>SUM(S13:S15)</f>
        <v>40</v>
      </c>
      <c r="T16">
        <f>O16+R16</f>
        <v>40</v>
      </c>
    </row>
    <row r="18" spans="1:26" ht="15" thickBot="1" x14ac:dyDescent="0.35">
      <c r="A18" t="s">
        <v>6</v>
      </c>
      <c r="L18" t="str">
        <f>A18</f>
        <v>A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">
        <v>73</v>
      </c>
      <c r="B20" s="3">
        <v>0</v>
      </c>
      <c r="C20" s="5">
        <v>0</v>
      </c>
      <c r="D20" s="52">
        <f>B20+C20</f>
        <v>0</v>
      </c>
      <c r="E20" s="16">
        <v>6</v>
      </c>
      <c r="F20" s="5">
        <v>6</v>
      </c>
      <c r="G20" s="52">
        <f>E20+F20</f>
        <v>12</v>
      </c>
      <c r="H20" s="52">
        <f>D20+G20</f>
        <v>12</v>
      </c>
      <c r="L20" s="65" t="s">
        <v>73</v>
      </c>
      <c r="M20" s="16">
        <v>0</v>
      </c>
      <c r="N20" s="5">
        <v>6</v>
      </c>
      <c r="O20" s="52">
        <f>M20+N20</f>
        <v>6</v>
      </c>
      <c r="P20" s="16">
        <v>6</v>
      </c>
      <c r="Q20" s="5">
        <v>6</v>
      </c>
      <c r="R20" s="52">
        <f>P20+Q20</f>
        <v>12</v>
      </c>
      <c r="S20" s="52">
        <f>O20+R20</f>
        <v>18</v>
      </c>
    </row>
    <row r="21" spans="1:26" ht="15" thickBot="1" x14ac:dyDescent="0.35">
      <c r="A21" s="48" t="s">
        <v>72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6</v>
      </c>
      <c r="G21" s="52">
        <f>E21+F21</f>
        <v>12</v>
      </c>
      <c r="H21" s="52">
        <f>D21+G21</f>
        <v>24</v>
      </c>
      <c r="L21" s="48" t="s">
        <v>72</v>
      </c>
      <c r="M21" s="1">
        <v>6</v>
      </c>
      <c r="N21" s="2">
        <v>6</v>
      </c>
      <c r="O21" s="52">
        <f>M21+N21</f>
        <v>12</v>
      </c>
      <c r="P21" s="9">
        <v>6</v>
      </c>
      <c r="Q21" s="2">
        <v>2</v>
      </c>
      <c r="R21" s="52">
        <f>P21+Q21</f>
        <v>8</v>
      </c>
      <c r="S21" s="52">
        <f>O21+R21</f>
        <v>20</v>
      </c>
    </row>
    <row r="22" spans="1:26" ht="15" thickBot="1" x14ac:dyDescent="0.35">
      <c r="A22" s="4"/>
      <c r="B22" s="4"/>
      <c r="C22" s="1" t="s">
        <v>17</v>
      </c>
      <c r="D22" s="27">
        <v>1.5</v>
      </c>
      <c r="E22" s="1"/>
      <c r="F22" s="2" t="s">
        <v>17</v>
      </c>
      <c r="G22" s="20">
        <v>2.5</v>
      </c>
      <c r="H22" s="53">
        <f>D22+G22</f>
        <v>4</v>
      </c>
      <c r="L22" s="4"/>
      <c r="M22" s="4"/>
      <c r="N22" s="2" t="s">
        <v>17</v>
      </c>
      <c r="O22" s="20">
        <v>2</v>
      </c>
      <c r="P22" s="1"/>
      <c r="Q22" s="2" t="s">
        <v>17</v>
      </c>
      <c r="R22" s="20">
        <v>3.5</v>
      </c>
      <c r="S22" s="53">
        <f>O22+R22</f>
        <v>5.5</v>
      </c>
    </row>
    <row r="23" spans="1:26" ht="15" thickBot="1" x14ac:dyDescent="0.35">
      <c r="A23" s="4"/>
      <c r="B23" s="4"/>
      <c r="C23" s="28" t="s">
        <v>19</v>
      </c>
      <c r="D23" s="56">
        <f>SUM(D20:D22)</f>
        <v>13.5</v>
      </c>
      <c r="E23" s="4"/>
      <c r="F23" s="30" t="s">
        <v>20</v>
      </c>
      <c r="G23" s="55">
        <f>SUM(G20:G22)</f>
        <v>26.5</v>
      </c>
      <c r="H23" s="37">
        <f>SUM(H20:H22)</f>
        <v>40</v>
      </c>
      <c r="I23">
        <f>D23+G23</f>
        <v>40</v>
      </c>
      <c r="L23" s="4"/>
      <c r="M23" s="4"/>
      <c r="N23" s="28" t="s">
        <v>19</v>
      </c>
      <c r="O23" s="55">
        <f>SUM(O20:O22)</f>
        <v>20</v>
      </c>
      <c r="P23" s="4"/>
      <c r="Q23" s="30" t="s">
        <v>20</v>
      </c>
      <c r="R23" s="55">
        <f>SUM(R20:R22)</f>
        <v>23.5</v>
      </c>
      <c r="S23" s="37">
        <f>SUM(S20:S22)</f>
        <v>43.5</v>
      </c>
      <c r="T23">
        <f>O23+R23</f>
        <v>43.5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Aedan Staats</v>
      </c>
      <c r="B28" s="18">
        <v>6</v>
      </c>
      <c r="C28" s="29">
        <v>6</v>
      </c>
      <c r="D28" s="49">
        <f>B28+C28</f>
        <v>12</v>
      </c>
      <c r="E28" s="16">
        <v>6</v>
      </c>
      <c r="F28" s="5">
        <v>4</v>
      </c>
      <c r="G28" s="52">
        <f>E28+F28</f>
        <v>10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6</v>
      </c>
      <c r="P28" s="49">
        <f>N28+O28</f>
        <v>12</v>
      </c>
      <c r="Q28" s="16">
        <v>4</v>
      </c>
      <c r="R28" s="5">
        <v>6</v>
      </c>
      <c r="S28" s="52">
        <f>Q28+R28</f>
        <v>10</v>
      </c>
      <c r="T28" s="18">
        <v>6</v>
      </c>
      <c r="U28" s="29">
        <v>4</v>
      </c>
      <c r="V28" s="49">
        <f>T28+U28</f>
        <v>10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90</v>
      </c>
    </row>
    <row r="29" spans="1:26" ht="15" thickBot="1" x14ac:dyDescent="0.35">
      <c r="A29" s="48" t="str">
        <f>A7</f>
        <v>Donna Davidson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4</v>
      </c>
      <c r="G29" s="52">
        <f>E29+F29</f>
        <v>10</v>
      </c>
      <c r="H29" s="1">
        <v>6</v>
      </c>
      <c r="I29" s="1">
        <v>6</v>
      </c>
      <c r="J29" s="49">
        <f t="shared" ref="J29:J31" si="5">H29+I29</f>
        <v>12</v>
      </c>
      <c r="K29" s="9">
        <v>6</v>
      </c>
      <c r="L29" s="2">
        <v>6</v>
      </c>
      <c r="M29" s="52">
        <f t="shared" ref="M29:M31" si="6">K29+L29</f>
        <v>12</v>
      </c>
      <c r="N29" s="1">
        <v>6</v>
      </c>
      <c r="O29" s="1">
        <v>0</v>
      </c>
      <c r="P29" s="49">
        <f t="shared" ref="P29:P31" si="7">N29+O29</f>
        <v>6</v>
      </c>
      <c r="Q29" s="9">
        <v>6</v>
      </c>
      <c r="R29" s="2">
        <v>6</v>
      </c>
      <c r="S29" s="52">
        <f t="shared" ref="S29:S31" si="8">Q29+R29</f>
        <v>12</v>
      </c>
      <c r="T29" s="1">
        <v>6</v>
      </c>
      <c r="U29" s="1">
        <v>6</v>
      </c>
      <c r="V29" s="49">
        <f t="shared" ref="V29:V31" si="9">T29+U29</f>
        <v>12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88</v>
      </c>
    </row>
    <row r="30" spans="1:26" ht="15" thickBot="1" x14ac:dyDescent="0.35">
      <c r="A30" s="48" t="str">
        <f>A8</f>
        <v>Christine Staats</v>
      </c>
      <c r="B30" s="1">
        <v>6</v>
      </c>
      <c r="C30" s="2">
        <v>6</v>
      </c>
      <c r="D30" s="49">
        <f>B30+C30</f>
        <v>12</v>
      </c>
      <c r="E30" s="9">
        <v>6</v>
      </c>
      <c r="F30" s="1">
        <v>6</v>
      </c>
      <c r="G30" s="52">
        <f>E30+F30</f>
        <v>12</v>
      </c>
      <c r="H30" s="1">
        <v>6</v>
      </c>
      <c r="I30" s="1">
        <v>6</v>
      </c>
      <c r="J30" s="49">
        <f t="shared" si="5"/>
        <v>12</v>
      </c>
      <c r="K30" s="1">
        <v>0</v>
      </c>
      <c r="L30" s="1">
        <v>6</v>
      </c>
      <c r="M30" s="52">
        <f t="shared" si="6"/>
        <v>6</v>
      </c>
      <c r="N30" s="1">
        <v>6</v>
      </c>
      <c r="O30" s="1">
        <v>6</v>
      </c>
      <c r="P30" s="49">
        <f t="shared" si="7"/>
        <v>12</v>
      </c>
      <c r="Q30" s="1">
        <v>6</v>
      </c>
      <c r="R30" s="1">
        <v>6</v>
      </c>
      <c r="S30" s="52">
        <f t="shared" si="8"/>
        <v>12</v>
      </c>
      <c r="T30" s="1">
        <v>6</v>
      </c>
      <c r="U30" s="1">
        <v>6</v>
      </c>
      <c r="V30" s="49">
        <f t="shared" si="9"/>
        <v>12</v>
      </c>
      <c r="W30" s="1">
        <v>6</v>
      </c>
      <c r="X30" s="1">
        <v>6</v>
      </c>
      <c r="Y30" s="59">
        <f t="shared" si="10"/>
        <v>12</v>
      </c>
      <c r="Z30" s="50">
        <f t="shared" si="11"/>
        <v>90</v>
      </c>
    </row>
    <row r="31" spans="1:26" ht="15" thickBot="1" x14ac:dyDescent="0.35">
      <c r="A31" s="48" t="str">
        <f>A9</f>
        <v>Terry Phillips</v>
      </c>
      <c r="B31" s="1">
        <v>6</v>
      </c>
      <c r="C31" s="2">
        <v>6</v>
      </c>
      <c r="D31" s="55">
        <f>B31+C31</f>
        <v>12</v>
      </c>
      <c r="E31" s="9">
        <v>6</v>
      </c>
      <c r="F31" s="1">
        <v>6</v>
      </c>
      <c r="G31" s="51">
        <f>E31+F31</f>
        <v>12</v>
      </c>
      <c r="H31" s="1">
        <v>6</v>
      </c>
      <c r="I31" s="1">
        <v>6</v>
      </c>
      <c r="J31" s="51">
        <f t="shared" si="5"/>
        <v>12</v>
      </c>
      <c r="K31" s="1">
        <v>6</v>
      </c>
      <c r="L31" s="1">
        <v>6</v>
      </c>
      <c r="M31" s="51">
        <f t="shared" si="6"/>
        <v>12</v>
      </c>
      <c r="N31" s="1">
        <v>6</v>
      </c>
      <c r="O31" s="1">
        <v>6</v>
      </c>
      <c r="P31" s="49">
        <f t="shared" si="7"/>
        <v>12</v>
      </c>
      <c r="Q31" s="1">
        <v>0</v>
      </c>
      <c r="R31" s="1">
        <v>0</v>
      </c>
      <c r="S31" s="52">
        <f t="shared" si="8"/>
        <v>0</v>
      </c>
      <c r="T31" s="1">
        <v>6</v>
      </c>
      <c r="U31" s="1">
        <v>6</v>
      </c>
      <c r="V31" s="51">
        <f t="shared" si="9"/>
        <v>12</v>
      </c>
      <c r="W31" s="1">
        <v>6</v>
      </c>
      <c r="X31" s="1">
        <v>6</v>
      </c>
      <c r="Y31" s="59">
        <f t="shared" si="10"/>
        <v>12</v>
      </c>
      <c r="Z31" s="50">
        <f t="shared" si="11"/>
        <v>84</v>
      </c>
    </row>
    <row r="32" spans="1:26" ht="15" thickBot="1" x14ac:dyDescent="0.35">
      <c r="C32" s="18" t="s">
        <v>17</v>
      </c>
      <c r="D32" s="25">
        <v>5.5</v>
      </c>
      <c r="E32" s="3"/>
      <c r="F32" s="5" t="s">
        <v>17</v>
      </c>
      <c r="G32" s="31">
        <v>2.5</v>
      </c>
      <c r="H32" s="4"/>
      <c r="I32" s="18" t="s">
        <v>17</v>
      </c>
      <c r="J32" s="25">
        <v>4.5</v>
      </c>
      <c r="K32" s="3"/>
      <c r="L32" s="5" t="s">
        <v>17</v>
      </c>
      <c r="M32" s="34">
        <v>2</v>
      </c>
      <c r="N32" s="4"/>
      <c r="O32" s="18" t="s">
        <v>17</v>
      </c>
      <c r="P32" s="11">
        <v>4.5</v>
      </c>
      <c r="Q32" s="3"/>
      <c r="R32" s="5" t="s">
        <v>17</v>
      </c>
      <c r="S32" s="31">
        <v>5</v>
      </c>
      <c r="T32" s="4"/>
      <c r="U32" s="18" t="s">
        <v>17</v>
      </c>
      <c r="V32" s="25">
        <v>5.5</v>
      </c>
      <c r="W32" s="3"/>
      <c r="X32" s="5" t="s">
        <v>17</v>
      </c>
      <c r="Y32" s="35">
        <v>5.5</v>
      </c>
      <c r="Z32" s="61">
        <f t="shared" si="11"/>
        <v>35</v>
      </c>
    </row>
    <row r="33" spans="1:27" ht="15" thickBot="1" x14ac:dyDescent="0.35">
      <c r="C33" s="26" t="s">
        <v>18</v>
      </c>
      <c r="D33" s="51">
        <f>SUM(D28:D32)</f>
        <v>53.5</v>
      </c>
      <c r="E33" s="4"/>
      <c r="F33" s="32" t="s">
        <v>20</v>
      </c>
      <c r="G33" s="54">
        <f>SUM(G28:G32)</f>
        <v>46.5</v>
      </c>
      <c r="I33" s="26" t="s">
        <v>27</v>
      </c>
      <c r="J33" s="51">
        <f>SUM(J28:J32)</f>
        <v>52.5</v>
      </c>
      <c r="K33" s="4"/>
      <c r="L33" s="33" t="s">
        <v>28</v>
      </c>
      <c r="M33" s="51">
        <f>SUM(M28:M32)</f>
        <v>44</v>
      </c>
      <c r="O33" s="26" t="s">
        <v>29</v>
      </c>
      <c r="P33" s="57">
        <f>SUM(P28:P32)</f>
        <v>46.5</v>
      </c>
      <c r="Q33" s="4"/>
      <c r="R33" s="32" t="s">
        <v>30</v>
      </c>
      <c r="S33" s="54">
        <f>SUM(S28:S32)</f>
        <v>39</v>
      </c>
      <c r="U33" s="26" t="s">
        <v>31</v>
      </c>
      <c r="V33" s="51">
        <f>SUM(V28:V32)</f>
        <v>51.5</v>
      </c>
      <c r="W33" s="4"/>
      <c r="X33" s="32" t="s">
        <v>32</v>
      </c>
      <c r="Y33" s="58">
        <f>SUM(Y28:Y32)</f>
        <v>53.5</v>
      </c>
      <c r="Z33" s="36">
        <f>SUM(Z28:Z32)</f>
        <v>387</v>
      </c>
      <c r="AA33">
        <f>D33+G33+J33+M33+P33+S33+V33+Y33</f>
        <v>387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Aedan Staats</v>
      </c>
      <c r="B37" s="18">
        <v>6</v>
      </c>
      <c r="C37" s="29">
        <v>6</v>
      </c>
      <c r="D37" s="49">
        <f>B37+C37</f>
        <v>12</v>
      </c>
      <c r="E37" s="16">
        <v>6</v>
      </c>
      <c r="F37" s="5">
        <v>6</v>
      </c>
      <c r="G37" s="52">
        <f>E37+F37</f>
        <v>12</v>
      </c>
      <c r="H37" s="18">
        <v>0</v>
      </c>
      <c r="I37" s="29">
        <v>6</v>
      </c>
      <c r="J37" s="49">
        <f>H37+I37</f>
        <v>6</v>
      </c>
      <c r="K37" s="16">
        <v>6</v>
      </c>
      <c r="L37" s="5">
        <v>6</v>
      </c>
      <c r="M37" s="52">
        <f>K37+L37</f>
        <v>12</v>
      </c>
      <c r="N37" s="18">
        <v>6</v>
      </c>
      <c r="O37" s="29">
        <v>6</v>
      </c>
      <c r="P37" s="49">
        <f>N37+O37</f>
        <v>12</v>
      </c>
      <c r="Q37" s="16">
        <v>6</v>
      </c>
      <c r="R37" s="5">
        <v>6</v>
      </c>
      <c r="S37" s="52">
        <f>Q37+R37</f>
        <v>12</v>
      </c>
      <c r="T37" s="51">
        <f>D37+G37+J37+M37+P37+S37</f>
        <v>66</v>
      </c>
    </row>
    <row r="38" spans="1:27" ht="15" thickBot="1" x14ac:dyDescent="0.35">
      <c r="A38" s="48" t="str">
        <f>A7</f>
        <v>Donna Davidson</v>
      </c>
      <c r="B38" s="1">
        <v>6</v>
      </c>
      <c r="C38" s="2">
        <v>6</v>
      </c>
      <c r="D38" s="53">
        <f>B38+C38</f>
        <v>12</v>
      </c>
      <c r="E38" s="9">
        <v>2</v>
      </c>
      <c r="F38" s="2">
        <v>6</v>
      </c>
      <c r="G38" s="52">
        <f>E38+F38</f>
        <v>8</v>
      </c>
      <c r="H38" s="1">
        <v>6</v>
      </c>
      <c r="I38" s="1">
        <v>6</v>
      </c>
      <c r="J38" s="49">
        <f t="shared" ref="J38:J40" si="12">H38+I38</f>
        <v>12</v>
      </c>
      <c r="K38" s="9">
        <v>6</v>
      </c>
      <c r="L38" s="2">
        <v>0</v>
      </c>
      <c r="M38" s="52">
        <f t="shared" ref="M38:M40" si="13">K38+L38</f>
        <v>6</v>
      </c>
      <c r="N38" s="1">
        <v>0</v>
      </c>
      <c r="O38" s="1">
        <v>0</v>
      </c>
      <c r="P38" s="49">
        <f t="shared" ref="P38:P40" si="14">N38+O38</f>
        <v>0</v>
      </c>
      <c r="Q38" s="9">
        <v>6</v>
      </c>
      <c r="R38" s="2">
        <v>6</v>
      </c>
      <c r="S38" s="52">
        <f t="shared" ref="S38:S40" si="15">Q38+R38</f>
        <v>12</v>
      </c>
      <c r="T38" s="51">
        <f t="shared" ref="T38:T41" si="16">D38+G38+J38+M38+P38+S38</f>
        <v>50</v>
      </c>
    </row>
    <row r="39" spans="1:27" ht="15" thickBot="1" x14ac:dyDescent="0.35">
      <c r="A39" s="48" t="str">
        <f>A8</f>
        <v>Christine Staats</v>
      </c>
      <c r="B39" s="1">
        <v>6</v>
      </c>
      <c r="C39" s="2">
        <v>6</v>
      </c>
      <c r="D39" s="49">
        <f>B39+C39</f>
        <v>12</v>
      </c>
      <c r="E39" s="9">
        <v>6</v>
      </c>
      <c r="F39" s="1">
        <v>0</v>
      </c>
      <c r="G39" s="52">
        <f>E39+F39</f>
        <v>6</v>
      </c>
      <c r="H39" s="1">
        <v>0</v>
      </c>
      <c r="I39" s="1">
        <v>0</v>
      </c>
      <c r="J39" s="49">
        <f t="shared" si="12"/>
        <v>0</v>
      </c>
      <c r="K39" s="1">
        <v>6</v>
      </c>
      <c r="L39" s="1">
        <v>6</v>
      </c>
      <c r="M39" s="52">
        <f t="shared" si="13"/>
        <v>12</v>
      </c>
      <c r="N39" s="1">
        <v>6</v>
      </c>
      <c r="O39" s="1">
        <v>6</v>
      </c>
      <c r="P39" s="49">
        <f t="shared" si="14"/>
        <v>12</v>
      </c>
      <c r="Q39" s="1">
        <v>0</v>
      </c>
      <c r="R39" s="1">
        <v>6</v>
      </c>
      <c r="S39" s="52">
        <f t="shared" si="15"/>
        <v>6</v>
      </c>
      <c r="T39" s="51">
        <f t="shared" si="16"/>
        <v>48</v>
      </c>
    </row>
    <row r="40" spans="1:27" ht="15" thickBot="1" x14ac:dyDescent="0.35">
      <c r="A40" s="48" t="str">
        <f>A9</f>
        <v>Terry Phillips</v>
      </c>
      <c r="B40" s="1">
        <v>0</v>
      </c>
      <c r="C40" s="2">
        <v>6</v>
      </c>
      <c r="D40" s="55">
        <f>B40+C40</f>
        <v>6</v>
      </c>
      <c r="E40" s="9">
        <v>0</v>
      </c>
      <c r="F40" s="1">
        <v>6</v>
      </c>
      <c r="G40" s="51">
        <f>E40+F40</f>
        <v>6</v>
      </c>
      <c r="H40" s="1">
        <v>6</v>
      </c>
      <c r="I40" s="1">
        <v>0</v>
      </c>
      <c r="J40" s="51">
        <f t="shared" si="12"/>
        <v>6</v>
      </c>
      <c r="K40" s="1">
        <v>0</v>
      </c>
      <c r="L40" s="1">
        <v>6</v>
      </c>
      <c r="M40" s="51">
        <f t="shared" si="13"/>
        <v>6</v>
      </c>
      <c r="N40" s="1">
        <v>6</v>
      </c>
      <c r="O40" s="1">
        <v>6</v>
      </c>
      <c r="P40" s="51">
        <f t="shared" si="14"/>
        <v>12</v>
      </c>
      <c r="Q40" s="1">
        <v>6</v>
      </c>
      <c r="R40" s="1">
        <v>6</v>
      </c>
      <c r="S40" s="51">
        <f t="shared" si="15"/>
        <v>12</v>
      </c>
      <c r="T40" s="79">
        <f t="shared" si="16"/>
        <v>48</v>
      </c>
    </row>
    <row r="41" spans="1:27" ht="15" thickBot="1" x14ac:dyDescent="0.35">
      <c r="C41" s="18" t="s">
        <v>17</v>
      </c>
      <c r="D41" s="25">
        <v>3</v>
      </c>
      <c r="E41" s="3"/>
      <c r="F41" s="5" t="s">
        <v>17</v>
      </c>
      <c r="G41" s="31">
        <v>1</v>
      </c>
      <c r="H41" s="4"/>
      <c r="I41" s="18" t="s">
        <v>17</v>
      </c>
      <c r="J41" s="25">
        <v>2</v>
      </c>
      <c r="K41" s="3"/>
      <c r="L41" s="5" t="s">
        <v>17</v>
      </c>
      <c r="M41" s="34">
        <v>4.5</v>
      </c>
      <c r="N41" s="4"/>
      <c r="O41" s="18" t="s">
        <v>17</v>
      </c>
      <c r="P41" s="78">
        <v>6</v>
      </c>
      <c r="Q41" s="3"/>
      <c r="R41" s="5" t="s">
        <v>17</v>
      </c>
      <c r="S41" s="35">
        <v>6</v>
      </c>
      <c r="T41" s="51">
        <f t="shared" si="16"/>
        <v>22.5</v>
      </c>
    </row>
    <row r="42" spans="1:27" ht="15" thickBot="1" x14ac:dyDescent="0.35">
      <c r="C42" s="26" t="s">
        <v>18</v>
      </c>
      <c r="D42" s="51">
        <f>SUM(D37:D41)</f>
        <v>45</v>
      </c>
      <c r="E42" s="4"/>
      <c r="F42" s="32" t="s">
        <v>20</v>
      </c>
      <c r="G42" s="54">
        <f>SUM(G37:G41)</f>
        <v>33</v>
      </c>
      <c r="I42" s="26" t="s">
        <v>27</v>
      </c>
      <c r="J42" s="51">
        <f>SUM(J37:J41)</f>
        <v>26</v>
      </c>
      <c r="K42" s="4"/>
      <c r="L42" s="33" t="s">
        <v>28</v>
      </c>
      <c r="M42" s="51">
        <f>SUM(M37:M41)</f>
        <v>40.5</v>
      </c>
      <c r="O42" s="26" t="s">
        <v>29</v>
      </c>
      <c r="P42" s="51">
        <f>SUM(P37:P41)</f>
        <v>42</v>
      </c>
      <c r="Q42" s="4"/>
      <c r="R42" s="32" t="s">
        <v>30</v>
      </c>
      <c r="S42" s="58">
        <f>SUM(S37:S41)</f>
        <v>48</v>
      </c>
      <c r="T42" s="36">
        <f>SUM(T37:T41)</f>
        <v>234.5</v>
      </c>
      <c r="U42">
        <f>D42+G42+J42+M42+P42+S42</f>
        <v>234.5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Aedan Staats</v>
      </c>
      <c r="B47" s="9">
        <v>6</v>
      </c>
      <c r="C47" s="1">
        <v>6</v>
      </c>
      <c r="D47" s="1">
        <v>4</v>
      </c>
      <c r="E47" s="1">
        <v>2</v>
      </c>
      <c r="F47" s="1">
        <v>6</v>
      </c>
      <c r="G47" s="1">
        <v>0</v>
      </c>
      <c r="H47" s="1">
        <v>6</v>
      </c>
      <c r="I47" s="2">
        <v>2</v>
      </c>
      <c r="J47" s="53">
        <f>SUM(B47:I47)</f>
        <v>32</v>
      </c>
    </row>
    <row r="48" spans="1:27" x14ac:dyDescent="0.3">
      <c r="A48" s="65" t="str">
        <f>A7</f>
        <v>Donna Davidson</v>
      </c>
      <c r="B48" s="9">
        <v>6</v>
      </c>
      <c r="C48" s="1">
        <v>0</v>
      </c>
      <c r="D48" s="1">
        <v>6</v>
      </c>
      <c r="E48" s="1">
        <v>1.5</v>
      </c>
      <c r="F48" s="1">
        <v>0</v>
      </c>
      <c r="G48" s="1">
        <v>0</v>
      </c>
      <c r="H48" s="1">
        <v>0</v>
      </c>
      <c r="I48" s="2">
        <v>1.5</v>
      </c>
      <c r="J48" s="53">
        <f t="shared" ref="J48:J50" si="17">SUM(B48:I48)</f>
        <v>15</v>
      </c>
    </row>
    <row r="49" spans="1:20" x14ac:dyDescent="0.3">
      <c r="A49" s="65" t="str">
        <f>A8</f>
        <v>Christine Staats</v>
      </c>
      <c r="B49" s="9">
        <v>6</v>
      </c>
      <c r="C49" s="1">
        <v>0</v>
      </c>
      <c r="D49" s="1">
        <v>6</v>
      </c>
      <c r="E49" s="1">
        <v>1.5</v>
      </c>
      <c r="F49" s="1">
        <v>6</v>
      </c>
      <c r="G49" s="1">
        <v>6</v>
      </c>
      <c r="H49" s="1">
        <v>4</v>
      </c>
      <c r="I49" s="2">
        <v>1.5</v>
      </c>
      <c r="J49" s="53">
        <f t="shared" si="17"/>
        <v>31</v>
      </c>
    </row>
    <row r="50" spans="1:20" ht="15" thickBot="1" x14ac:dyDescent="0.35">
      <c r="A50" s="77" t="str">
        <f>A9</f>
        <v>Terry Phillips</v>
      </c>
      <c r="B50" s="9">
        <v>6</v>
      </c>
      <c r="C50" s="1">
        <v>6</v>
      </c>
      <c r="D50" s="1">
        <v>0</v>
      </c>
      <c r="E50" s="1">
        <v>1</v>
      </c>
      <c r="F50" s="1">
        <v>6</v>
      </c>
      <c r="G50" s="1">
        <v>6</v>
      </c>
      <c r="H50" s="1">
        <v>6</v>
      </c>
      <c r="I50" s="2">
        <v>1.5</v>
      </c>
      <c r="J50" s="53">
        <f t="shared" si="17"/>
        <v>32.5</v>
      </c>
    </row>
    <row r="52" spans="1:20" ht="15" thickBot="1" x14ac:dyDescent="0.35"/>
    <row r="53" spans="1:20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20" x14ac:dyDescent="0.3">
      <c r="A54" s="69" t="str">
        <f>A13</f>
        <v>Aedan Staats</v>
      </c>
      <c r="B54" s="9">
        <v>6</v>
      </c>
      <c r="C54" s="1">
        <v>6</v>
      </c>
      <c r="D54" s="1">
        <v>6</v>
      </c>
      <c r="E54" s="1">
        <v>2</v>
      </c>
      <c r="F54" s="1">
        <v>6</v>
      </c>
      <c r="G54" s="1">
        <v>6</v>
      </c>
      <c r="H54" s="1">
        <v>6</v>
      </c>
      <c r="I54" s="2">
        <v>2</v>
      </c>
      <c r="J54" s="53">
        <f>SUM(B54:I54)</f>
        <v>40</v>
      </c>
    </row>
    <row r="55" spans="1:20" x14ac:dyDescent="0.3">
      <c r="A55" s="65" t="str">
        <f>A7</f>
        <v>Donna Davidson</v>
      </c>
      <c r="B55" s="9">
        <v>0</v>
      </c>
      <c r="C55" s="1">
        <v>6</v>
      </c>
      <c r="D55" s="1">
        <v>0</v>
      </c>
      <c r="E55" s="1">
        <v>1</v>
      </c>
      <c r="F55" s="1">
        <v>6</v>
      </c>
      <c r="G55" s="1">
        <v>0</v>
      </c>
      <c r="H55" s="1">
        <v>6</v>
      </c>
      <c r="I55" s="2">
        <v>1</v>
      </c>
      <c r="J55" s="53">
        <f t="shared" ref="J55:J57" si="18">SUM(B55:I55)</f>
        <v>20</v>
      </c>
    </row>
    <row r="56" spans="1:20" x14ac:dyDescent="0.3">
      <c r="A56" s="65" t="str">
        <f>A8</f>
        <v>Christine Staats</v>
      </c>
      <c r="B56" s="9">
        <v>6</v>
      </c>
      <c r="C56" s="1">
        <v>6</v>
      </c>
      <c r="D56" s="1">
        <v>6</v>
      </c>
      <c r="E56" s="1">
        <v>2</v>
      </c>
      <c r="F56" s="1">
        <v>6</v>
      </c>
      <c r="G56" s="1">
        <v>6</v>
      </c>
      <c r="H56" s="1">
        <v>6</v>
      </c>
      <c r="I56" s="2">
        <v>2.5</v>
      </c>
      <c r="J56" s="53">
        <f t="shared" si="18"/>
        <v>40.5</v>
      </c>
    </row>
    <row r="57" spans="1:20" ht="15" thickBot="1" x14ac:dyDescent="0.35">
      <c r="A57" s="77" t="str">
        <f>A9</f>
        <v>Terry Phillips</v>
      </c>
      <c r="B57" s="9">
        <v>0</v>
      </c>
      <c r="C57" s="1">
        <v>6</v>
      </c>
      <c r="D57" s="1">
        <v>6</v>
      </c>
      <c r="E57" s="1">
        <v>1.5</v>
      </c>
      <c r="F57" s="1">
        <v>6</v>
      </c>
      <c r="G57" s="1">
        <v>6</v>
      </c>
      <c r="H57" s="1">
        <v>0</v>
      </c>
      <c r="I57" s="2">
        <v>1.5</v>
      </c>
      <c r="J57" s="53">
        <f t="shared" si="18"/>
        <v>27</v>
      </c>
    </row>
    <row r="59" spans="1:20" ht="15" thickBot="1" x14ac:dyDescent="0.35"/>
    <row r="60" spans="1:20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20" x14ac:dyDescent="0.3">
      <c r="A61" s="69" t="str">
        <f>A6</f>
        <v>Aedan Staats</v>
      </c>
      <c r="B61" s="9">
        <v>3</v>
      </c>
      <c r="C61" s="1">
        <v>6</v>
      </c>
      <c r="D61" s="1">
        <v>3</v>
      </c>
      <c r="E61" s="1">
        <v>6</v>
      </c>
      <c r="F61" s="2">
        <v>6</v>
      </c>
      <c r="G61" s="2">
        <v>2.5</v>
      </c>
      <c r="H61" s="1">
        <v>6</v>
      </c>
      <c r="I61" s="1">
        <v>6</v>
      </c>
      <c r="J61" s="1">
        <v>3</v>
      </c>
      <c r="K61" s="1">
        <v>3</v>
      </c>
      <c r="L61" s="1">
        <v>0</v>
      </c>
      <c r="M61" s="9">
        <v>6</v>
      </c>
      <c r="N61" s="1">
        <v>6</v>
      </c>
      <c r="O61" s="2">
        <v>2.5</v>
      </c>
      <c r="P61" s="52">
        <f>SUM(B61:O61)</f>
        <v>59</v>
      </c>
      <c r="Q61" s="9">
        <v>52.95</v>
      </c>
      <c r="R61" s="1">
        <v>2.95</v>
      </c>
      <c r="S61" s="75">
        <f>P61-R61</f>
        <v>56.05</v>
      </c>
    </row>
    <row r="62" spans="1:20" x14ac:dyDescent="0.3">
      <c r="A62" s="65" t="str">
        <f>A7</f>
        <v>Donna Davidson</v>
      </c>
      <c r="B62" s="9"/>
      <c r="C62" s="1"/>
      <c r="D62" s="1"/>
      <c r="E62" s="1"/>
      <c r="F62" s="2"/>
      <c r="G62" s="2"/>
      <c r="H62" s="1"/>
      <c r="I62" s="1"/>
      <c r="J62" s="1"/>
      <c r="K62" s="1"/>
      <c r="L62" s="1"/>
      <c r="M62" s="9"/>
      <c r="N62" s="1"/>
      <c r="O62" s="2"/>
      <c r="P62" s="53">
        <f>SUM(B62:O62)</f>
        <v>0</v>
      </c>
      <c r="Q62" s="9"/>
      <c r="R62" s="1"/>
      <c r="S62" s="75">
        <f t="shared" ref="S62:S64" si="19">P62-R62</f>
        <v>0</v>
      </c>
      <c r="T62" t="s">
        <v>136</v>
      </c>
    </row>
    <row r="63" spans="1:20" x14ac:dyDescent="0.3">
      <c r="A63" s="65" t="str">
        <f>A8</f>
        <v>Christine Staats</v>
      </c>
      <c r="B63" s="9">
        <v>3</v>
      </c>
      <c r="C63" s="1">
        <v>6</v>
      </c>
      <c r="D63" s="1">
        <v>3</v>
      </c>
      <c r="E63" s="1">
        <v>6</v>
      </c>
      <c r="F63" s="2">
        <v>6</v>
      </c>
      <c r="G63" s="2">
        <v>2</v>
      </c>
      <c r="H63" s="1">
        <v>0</v>
      </c>
      <c r="I63" s="1">
        <v>0</v>
      </c>
      <c r="J63" s="1">
        <v>6</v>
      </c>
      <c r="K63" s="1">
        <v>1</v>
      </c>
      <c r="L63" s="1">
        <v>6</v>
      </c>
      <c r="M63" s="9">
        <v>0</v>
      </c>
      <c r="N63" s="1">
        <v>4</v>
      </c>
      <c r="O63" s="2">
        <v>2</v>
      </c>
      <c r="P63" s="53">
        <f>SUM(B63:O63)</f>
        <v>45</v>
      </c>
      <c r="Q63" s="9">
        <v>53.33</v>
      </c>
      <c r="R63" s="1">
        <v>3.33</v>
      </c>
      <c r="S63" s="75">
        <f t="shared" si="19"/>
        <v>41.67</v>
      </c>
    </row>
    <row r="64" spans="1:20" ht="15" thickBot="1" x14ac:dyDescent="0.35">
      <c r="A64" s="77" t="str">
        <f>A9</f>
        <v>Terry Phillips</v>
      </c>
      <c r="B64" s="9">
        <v>3</v>
      </c>
      <c r="C64" s="1">
        <v>0</v>
      </c>
      <c r="D64" s="1">
        <v>3</v>
      </c>
      <c r="E64" s="1">
        <v>0</v>
      </c>
      <c r="F64" s="2">
        <v>6</v>
      </c>
      <c r="G64" s="2">
        <v>1.5</v>
      </c>
      <c r="H64" s="1">
        <v>6</v>
      </c>
      <c r="I64" s="1">
        <v>6</v>
      </c>
      <c r="J64" s="1">
        <v>6</v>
      </c>
      <c r="K64" s="1">
        <v>2.5</v>
      </c>
      <c r="L64" s="1">
        <v>0</v>
      </c>
      <c r="M64" s="9">
        <v>0</v>
      </c>
      <c r="N64" s="1">
        <v>0</v>
      </c>
      <c r="O64" s="2">
        <v>2</v>
      </c>
      <c r="P64" s="55">
        <f>SUM(B64:O64)</f>
        <v>36</v>
      </c>
      <c r="Q64" s="9" t="s">
        <v>139</v>
      </c>
      <c r="R64" s="1">
        <v>18.38</v>
      </c>
      <c r="S64" s="75">
        <f t="shared" si="19"/>
        <v>17.62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3AE1-E858-492F-BD4E-12722484A5BD}">
  <sheetPr>
    <pageSetUpPr fitToPage="1"/>
  </sheetPr>
  <dimension ref="A3:AA64"/>
  <sheetViews>
    <sheetView topLeftCell="A4" zoomScale="75" zoomScaleNormal="75" workbookViewId="0">
      <selection activeCell="J1" sqref="J1"/>
    </sheetView>
  </sheetViews>
  <sheetFormatPr defaultRowHeight="14.4" x14ac:dyDescent="0.3"/>
  <cols>
    <col min="1" max="1" width="21" bestFit="1" customWidth="1"/>
    <col min="12" max="12" width="14.88671875" bestFit="1" customWidth="1"/>
    <col min="13" max="13" width="5.109375" bestFit="1" customWidth="1"/>
  </cols>
  <sheetData>
    <row r="3" spans="1:20" ht="15" thickBot="1" x14ac:dyDescent="0.35"/>
    <row r="4" spans="1:20" ht="72" thickBot="1" x14ac:dyDescent="0.4">
      <c r="A4" s="63" t="s">
        <v>86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4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3</v>
      </c>
      <c r="B6" s="13" t="s">
        <v>4</v>
      </c>
      <c r="C6" s="45">
        <f>H13</f>
        <v>12</v>
      </c>
      <c r="D6" s="46">
        <f>S13</f>
        <v>24</v>
      </c>
      <c r="E6" s="46">
        <f>Z28</f>
        <v>82</v>
      </c>
      <c r="F6" s="66">
        <f>T37</f>
        <v>72</v>
      </c>
      <c r="G6" s="70">
        <f>SUM(C6:F6)</f>
        <v>190</v>
      </c>
      <c r="H6" s="45">
        <f>(G6/F5)*100</f>
        <v>87.962962962962962</v>
      </c>
      <c r="M6" s="48">
        <f>J47</f>
        <v>25</v>
      </c>
      <c r="N6" s="48">
        <f>J54</f>
        <v>19</v>
      </c>
      <c r="O6" s="48">
        <f>S61</f>
        <v>0</v>
      </c>
      <c r="P6" s="73">
        <f>SUM(M6:O6)</f>
        <v>44</v>
      </c>
      <c r="S6" s="73">
        <f>G6+P6</f>
        <v>234</v>
      </c>
    </row>
    <row r="7" spans="1:20" x14ac:dyDescent="0.3">
      <c r="A7" s="14" t="s">
        <v>2</v>
      </c>
      <c r="B7" s="14" t="s">
        <v>5</v>
      </c>
      <c r="C7" s="47">
        <f>H21</f>
        <v>16</v>
      </c>
      <c r="D7" s="48">
        <f>S21</f>
        <v>18</v>
      </c>
      <c r="E7" s="48">
        <f>Z29</f>
        <v>76</v>
      </c>
      <c r="F7" s="67">
        <f>T38</f>
        <v>64</v>
      </c>
      <c r="G7" s="71">
        <f t="shared" ref="G7:G9" si="0">SUM(C7:F7)</f>
        <v>174</v>
      </c>
      <c r="H7" s="45">
        <f>(G7/F5)*100</f>
        <v>80.555555555555557</v>
      </c>
      <c r="M7" s="48">
        <f t="shared" ref="M7:M9" si="1">J48</f>
        <v>13</v>
      </c>
      <c r="N7" s="48">
        <f>J55</f>
        <v>25</v>
      </c>
      <c r="O7" s="48">
        <f t="shared" ref="O7:O9" si="2">S62</f>
        <v>40.369999999999997</v>
      </c>
      <c r="P7" s="73">
        <f t="shared" ref="P7:P9" si="3">SUM(M7:O7)</f>
        <v>78.37</v>
      </c>
      <c r="S7" s="73">
        <f t="shared" ref="S7:S9" si="4">G7+P7</f>
        <v>252.37</v>
      </c>
    </row>
    <row r="8" spans="1:20" x14ac:dyDescent="0.3">
      <c r="A8" s="14" t="s">
        <v>76</v>
      </c>
      <c r="B8" s="14" t="s">
        <v>5</v>
      </c>
      <c r="C8" s="47">
        <f>H20</f>
        <v>8</v>
      </c>
      <c r="D8" s="48">
        <f>S20</f>
        <v>6</v>
      </c>
      <c r="E8" s="48">
        <f>Z30</f>
        <v>56</v>
      </c>
      <c r="F8" s="67">
        <f>T39</f>
        <v>64</v>
      </c>
      <c r="G8" s="71">
        <f t="shared" si="0"/>
        <v>134</v>
      </c>
      <c r="H8" s="45">
        <f>(G8/F5)*100</f>
        <v>62.037037037037038</v>
      </c>
      <c r="M8" s="48">
        <f t="shared" si="1"/>
        <v>17</v>
      </c>
      <c r="N8" s="48">
        <f>J56</f>
        <v>7</v>
      </c>
      <c r="O8" s="48">
        <f t="shared" si="2"/>
        <v>0</v>
      </c>
      <c r="P8" s="73">
        <f t="shared" si="3"/>
        <v>24</v>
      </c>
      <c r="S8" s="73">
        <f t="shared" si="4"/>
        <v>158</v>
      </c>
    </row>
    <row r="9" spans="1:20" ht="15" thickBot="1" x14ac:dyDescent="0.35">
      <c r="A9" s="15" t="s">
        <v>1</v>
      </c>
      <c r="B9" s="15" t="s">
        <v>4</v>
      </c>
      <c r="C9" s="47">
        <f>H14</f>
        <v>24</v>
      </c>
      <c r="D9" s="48">
        <f>S14</f>
        <v>12</v>
      </c>
      <c r="E9" s="48">
        <f>Z31</f>
        <v>76</v>
      </c>
      <c r="F9" s="67">
        <f>T40</f>
        <v>34</v>
      </c>
      <c r="G9" s="72">
        <f t="shared" si="0"/>
        <v>146</v>
      </c>
      <c r="H9" s="45">
        <f>(G9/F5)*100</f>
        <v>67.592592592592595</v>
      </c>
      <c r="M9" s="48">
        <f t="shared" si="1"/>
        <v>13</v>
      </c>
      <c r="N9" s="48">
        <f>J57</f>
        <v>31</v>
      </c>
      <c r="O9" s="48">
        <f t="shared" si="2"/>
        <v>43.84</v>
      </c>
      <c r="P9" s="73">
        <f t="shared" si="3"/>
        <v>87.84</v>
      </c>
      <c r="S9" s="73">
        <f t="shared" si="4"/>
        <v>233.84</v>
      </c>
    </row>
    <row r="10" spans="1:20" x14ac:dyDescent="0.3">
      <c r="G10" s="68">
        <f>SUM(G6:G9)</f>
        <v>644</v>
      </c>
    </row>
    <row r="11" spans="1:20" x14ac:dyDescent="0.3">
      <c r="A11" t="s">
        <v>4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Wayne Mills</v>
      </c>
      <c r="B13" s="18">
        <v>6</v>
      </c>
      <c r="C13" s="29">
        <v>0</v>
      </c>
      <c r="D13" s="49">
        <f>B13+C13</f>
        <v>6</v>
      </c>
      <c r="E13" s="16">
        <v>0</v>
      </c>
      <c r="F13" s="5">
        <v>6</v>
      </c>
      <c r="G13" s="52">
        <f>E13+F13</f>
        <v>6</v>
      </c>
      <c r="H13" s="52">
        <f>D13+G13</f>
        <v>12</v>
      </c>
      <c r="L13" s="48" t="str">
        <f>A6</f>
        <v>Wayne Mills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6</v>
      </c>
      <c r="R13" s="52">
        <f>P13+Q13</f>
        <v>12</v>
      </c>
      <c r="S13" s="52">
        <f>O13+R13</f>
        <v>24</v>
      </c>
    </row>
    <row r="14" spans="1:20" x14ac:dyDescent="0.3">
      <c r="A14" s="48" t="str">
        <f>A9</f>
        <v>Stuart Ellem</v>
      </c>
      <c r="B14" s="1">
        <v>6</v>
      </c>
      <c r="C14" s="1">
        <v>6</v>
      </c>
      <c r="D14" s="50">
        <f>B14+C14</f>
        <v>12</v>
      </c>
      <c r="E14" s="9">
        <v>6</v>
      </c>
      <c r="F14" s="2">
        <v>6</v>
      </c>
      <c r="G14" s="52">
        <f>E14+F14</f>
        <v>12</v>
      </c>
      <c r="H14" s="52">
        <f>D14+G14</f>
        <v>24</v>
      </c>
      <c r="L14" s="48" t="str">
        <f>A9</f>
        <v>Stuart Ellem</v>
      </c>
      <c r="M14" s="1">
        <v>0</v>
      </c>
      <c r="N14" s="2">
        <v>0</v>
      </c>
      <c r="O14" s="52">
        <f>M14+N14</f>
        <v>0</v>
      </c>
      <c r="P14" s="9">
        <v>6</v>
      </c>
      <c r="Q14" s="2">
        <v>6</v>
      </c>
      <c r="R14" s="52">
        <f>P14+Q14</f>
        <v>12</v>
      </c>
      <c r="S14" s="52">
        <f>O14+R14</f>
        <v>12</v>
      </c>
    </row>
    <row r="15" spans="1:20" ht="15" thickBot="1" x14ac:dyDescent="0.35">
      <c r="A15" s="4"/>
      <c r="B15" s="4"/>
      <c r="C15" s="18" t="s">
        <v>17</v>
      </c>
      <c r="D15" s="25">
        <v>0</v>
      </c>
      <c r="E15" s="1"/>
      <c r="F15" s="2" t="s">
        <v>17</v>
      </c>
      <c r="G15" s="20">
        <v>1.5</v>
      </c>
      <c r="H15" s="53">
        <f>D15+G15</f>
        <v>1.5</v>
      </c>
      <c r="L15" s="4"/>
      <c r="M15" s="4"/>
      <c r="N15" s="2" t="s">
        <v>17</v>
      </c>
      <c r="O15" s="20">
        <v>1.5</v>
      </c>
      <c r="P15" s="1"/>
      <c r="Q15" s="2" t="s">
        <v>17</v>
      </c>
      <c r="R15" s="20">
        <v>2</v>
      </c>
      <c r="S15" s="53">
        <f>O15+R15</f>
        <v>3.5</v>
      </c>
    </row>
    <row r="16" spans="1:20" ht="15" thickBot="1" x14ac:dyDescent="0.35">
      <c r="A16" s="4"/>
      <c r="C16" s="26" t="s">
        <v>18</v>
      </c>
      <c r="D16" s="51">
        <f>SUM(D13:D15)</f>
        <v>18</v>
      </c>
      <c r="E16" s="4"/>
      <c r="F16" s="30" t="s">
        <v>20</v>
      </c>
      <c r="G16" s="54">
        <f>SUM(G13:G15)</f>
        <v>19.5</v>
      </c>
      <c r="H16" s="37">
        <f>SUM(H13:H15)</f>
        <v>37.5</v>
      </c>
      <c r="I16">
        <f>D16+G16</f>
        <v>37.5</v>
      </c>
      <c r="L16" s="4"/>
      <c r="M16" s="4"/>
      <c r="N16" s="28" t="s">
        <v>19</v>
      </c>
      <c r="O16" s="55">
        <f>SUM(O13:O15)</f>
        <v>13.5</v>
      </c>
      <c r="P16" s="4"/>
      <c r="Q16" s="30" t="s">
        <v>20</v>
      </c>
      <c r="R16" s="55">
        <f>SUM(R13:R15)</f>
        <v>26</v>
      </c>
      <c r="S16" s="37">
        <f>SUM(S13:S15)</f>
        <v>39.5</v>
      </c>
      <c r="T16">
        <f>O16+R16</f>
        <v>39.5</v>
      </c>
    </row>
    <row r="18" spans="1:26" ht="15" thickBot="1" x14ac:dyDescent="0.35">
      <c r="A18" t="s">
        <v>5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Warren Bramley</v>
      </c>
      <c r="B20" s="3">
        <v>4</v>
      </c>
      <c r="C20" s="5">
        <v>0</v>
      </c>
      <c r="D20" s="52">
        <f>B20+C20</f>
        <v>4</v>
      </c>
      <c r="E20" s="16">
        <v>4</v>
      </c>
      <c r="F20" s="5">
        <v>0</v>
      </c>
      <c r="G20" s="52">
        <f>E20+F20</f>
        <v>4</v>
      </c>
      <c r="H20" s="52">
        <f>D20+G20</f>
        <v>8</v>
      </c>
      <c r="L20" s="65" t="str">
        <f>A8</f>
        <v>Warren Bramley</v>
      </c>
      <c r="M20" s="16">
        <v>6</v>
      </c>
      <c r="N20" s="5">
        <v>0</v>
      </c>
      <c r="O20" s="52">
        <f>M20+N20</f>
        <v>6</v>
      </c>
      <c r="P20" s="16">
        <v>0</v>
      </c>
      <c r="Q20" s="5">
        <v>0</v>
      </c>
      <c r="R20" s="52">
        <f>P20+Q20</f>
        <v>0</v>
      </c>
      <c r="S20" s="52">
        <f>O20+R20</f>
        <v>6</v>
      </c>
    </row>
    <row r="21" spans="1:26" ht="15" thickBot="1" x14ac:dyDescent="0.35">
      <c r="A21" s="48" t="str">
        <f>A7</f>
        <v>Graham Aird</v>
      </c>
      <c r="B21" s="1">
        <v>0</v>
      </c>
      <c r="C21" s="2">
        <v>4</v>
      </c>
      <c r="D21" s="49">
        <f>B21+C21</f>
        <v>4</v>
      </c>
      <c r="E21" s="9">
        <v>6</v>
      </c>
      <c r="F21" s="2">
        <v>6</v>
      </c>
      <c r="G21" s="52">
        <f>E21+F21</f>
        <v>12</v>
      </c>
      <c r="H21" s="52">
        <f>D21+G21</f>
        <v>16</v>
      </c>
      <c r="L21" s="48" t="str">
        <f>A7</f>
        <v>Graham Aird</v>
      </c>
      <c r="M21" s="1">
        <v>6</v>
      </c>
      <c r="N21" s="2">
        <v>6</v>
      </c>
      <c r="O21" s="52">
        <f>M21+N21</f>
        <v>12</v>
      </c>
      <c r="P21" s="9">
        <v>6</v>
      </c>
      <c r="Q21" s="2">
        <v>0</v>
      </c>
      <c r="R21" s="52">
        <f>P21+Q21</f>
        <v>6</v>
      </c>
      <c r="S21" s="52">
        <f>O21+R21</f>
        <v>18</v>
      </c>
    </row>
    <row r="22" spans="1:26" ht="15" thickBot="1" x14ac:dyDescent="0.35">
      <c r="A22" s="4"/>
      <c r="B22" s="4"/>
      <c r="C22" s="1" t="s">
        <v>17</v>
      </c>
      <c r="D22" s="27">
        <v>0</v>
      </c>
      <c r="E22" s="1"/>
      <c r="F22" s="2" t="s">
        <v>17</v>
      </c>
      <c r="G22" s="20">
        <v>2</v>
      </c>
      <c r="H22" s="53">
        <f>D22+G22</f>
        <v>2</v>
      </c>
      <c r="L22" s="4"/>
      <c r="M22" s="4"/>
      <c r="N22" s="2" t="s">
        <v>17</v>
      </c>
      <c r="O22" s="20">
        <v>1.5</v>
      </c>
      <c r="P22" s="1"/>
      <c r="Q22" s="2" t="s">
        <v>17</v>
      </c>
      <c r="R22" s="20">
        <v>1.5</v>
      </c>
      <c r="S22" s="53">
        <f>O22+R22</f>
        <v>3</v>
      </c>
    </row>
    <row r="23" spans="1:26" ht="15" thickBot="1" x14ac:dyDescent="0.35">
      <c r="A23" s="4"/>
      <c r="B23" s="4"/>
      <c r="C23" s="28" t="s">
        <v>19</v>
      </c>
      <c r="D23" s="56">
        <f>SUM(D20:D22)</f>
        <v>8</v>
      </c>
      <c r="E23" s="4"/>
      <c r="F23" s="30" t="s">
        <v>20</v>
      </c>
      <c r="G23" s="55">
        <f>SUM(G20:G22)</f>
        <v>18</v>
      </c>
      <c r="H23" s="37">
        <f>SUM(H20:H22)</f>
        <v>26</v>
      </c>
      <c r="I23">
        <f>D23+G23</f>
        <v>26</v>
      </c>
      <c r="L23" s="4"/>
      <c r="M23" s="4"/>
      <c r="N23" s="28" t="s">
        <v>19</v>
      </c>
      <c r="O23" s="55">
        <f>SUM(O20:O22)</f>
        <v>19.5</v>
      </c>
      <c r="P23" s="4"/>
      <c r="Q23" s="30" t="s">
        <v>20</v>
      </c>
      <c r="R23" s="55">
        <f>SUM(R20:R22)</f>
        <v>7.5</v>
      </c>
      <c r="S23" s="37">
        <f>SUM(S20:S22)</f>
        <v>27</v>
      </c>
      <c r="T23">
        <f>O23+R23</f>
        <v>27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Wayne Mills</v>
      </c>
      <c r="B28" s="18">
        <v>6</v>
      </c>
      <c r="C28" s="29">
        <v>0</v>
      </c>
      <c r="D28" s="49">
        <f>B28+C28</f>
        <v>6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4</v>
      </c>
      <c r="J28" s="49">
        <f>H28+I28</f>
        <v>10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0</v>
      </c>
      <c r="P28" s="49">
        <f>N28+O28</f>
        <v>6</v>
      </c>
      <c r="Q28" s="16">
        <v>6</v>
      </c>
      <c r="R28" s="5">
        <v>6</v>
      </c>
      <c r="S28" s="52">
        <f>Q28+R28</f>
        <v>12</v>
      </c>
      <c r="T28" s="18">
        <v>6</v>
      </c>
      <c r="U28" s="29">
        <v>6</v>
      </c>
      <c r="V28" s="49">
        <f>T28+U28</f>
        <v>12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82</v>
      </c>
    </row>
    <row r="29" spans="1:26" ht="15" thickBot="1" x14ac:dyDescent="0.35">
      <c r="A29" s="48" t="str">
        <f>A7</f>
        <v>Graham Aird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5">H29+I29</f>
        <v>12</v>
      </c>
      <c r="K29" s="9">
        <v>6</v>
      </c>
      <c r="L29" s="2">
        <v>6</v>
      </c>
      <c r="M29" s="52">
        <f t="shared" ref="M29:M31" si="6">K29+L29</f>
        <v>12</v>
      </c>
      <c r="N29" s="1">
        <v>6</v>
      </c>
      <c r="O29" s="1">
        <v>0</v>
      </c>
      <c r="P29" s="49">
        <f t="shared" ref="P29:P31" si="7">N29+O29</f>
        <v>6</v>
      </c>
      <c r="Q29" s="9">
        <v>6</v>
      </c>
      <c r="R29" s="2">
        <v>4</v>
      </c>
      <c r="S29" s="52">
        <f t="shared" ref="S29:S31" si="8">Q29+R29</f>
        <v>10</v>
      </c>
      <c r="T29" s="1">
        <v>6</v>
      </c>
      <c r="U29" s="1">
        <v>6</v>
      </c>
      <c r="V29" s="49">
        <f t="shared" ref="V29:V31" si="9">T29+U29</f>
        <v>12</v>
      </c>
      <c r="W29" s="9">
        <v>0</v>
      </c>
      <c r="X29" s="2">
        <v>0</v>
      </c>
      <c r="Y29" s="59">
        <f t="shared" ref="Y29:Y31" si="10">W29+X29</f>
        <v>0</v>
      </c>
      <c r="Z29" s="50">
        <f t="shared" ref="Z29:Z32" si="11">D29+G29+J29+M29+P29+S29+V29+Y29</f>
        <v>76</v>
      </c>
    </row>
    <row r="30" spans="1:26" ht="15" thickBot="1" x14ac:dyDescent="0.35">
      <c r="A30" s="48" t="str">
        <f>A8</f>
        <v>Warren Bramley</v>
      </c>
      <c r="B30" s="1">
        <v>2</v>
      </c>
      <c r="C30" s="2">
        <v>0</v>
      </c>
      <c r="D30" s="49">
        <f>B30+C30</f>
        <v>2</v>
      </c>
      <c r="E30" s="9">
        <v>0</v>
      </c>
      <c r="F30" s="1">
        <v>6</v>
      </c>
      <c r="G30" s="52">
        <f>E30+F30</f>
        <v>6</v>
      </c>
      <c r="H30" s="1">
        <v>0</v>
      </c>
      <c r="I30" s="1">
        <v>0</v>
      </c>
      <c r="J30" s="49">
        <f t="shared" si="5"/>
        <v>0</v>
      </c>
      <c r="K30" s="1">
        <v>0</v>
      </c>
      <c r="L30" s="1">
        <v>6</v>
      </c>
      <c r="M30" s="52">
        <f t="shared" si="6"/>
        <v>6</v>
      </c>
      <c r="N30" s="1">
        <v>6</v>
      </c>
      <c r="O30" s="1">
        <v>6</v>
      </c>
      <c r="P30" s="49">
        <f t="shared" si="7"/>
        <v>12</v>
      </c>
      <c r="Q30" s="1">
        <v>6</v>
      </c>
      <c r="R30" s="1">
        <v>6</v>
      </c>
      <c r="S30" s="52">
        <f t="shared" si="8"/>
        <v>12</v>
      </c>
      <c r="T30" s="1">
        <v>6</v>
      </c>
      <c r="U30" s="1">
        <v>6</v>
      </c>
      <c r="V30" s="49">
        <f t="shared" si="9"/>
        <v>12</v>
      </c>
      <c r="W30" s="1">
        <v>0</v>
      </c>
      <c r="X30" s="1">
        <v>6</v>
      </c>
      <c r="Y30" s="59">
        <f t="shared" si="10"/>
        <v>6</v>
      </c>
      <c r="Z30" s="50">
        <f t="shared" si="11"/>
        <v>56</v>
      </c>
    </row>
    <row r="31" spans="1:26" ht="15" thickBot="1" x14ac:dyDescent="0.35">
      <c r="A31" s="48" t="str">
        <f>A9</f>
        <v>Stuart Ellem</v>
      </c>
      <c r="B31" s="1">
        <v>6</v>
      </c>
      <c r="C31" s="2">
        <v>0</v>
      </c>
      <c r="D31" s="55">
        <f>B31+C31</f>
        <v>6</v>
      </c>
      <c r="E31" s="9">
        <v>0</v>
      </c>
      <c r="F31" s="1">
        <v>6</v>
      </c>
      <c r="G31" s="51">
        <f>E31+F31</f>
        <v>6</v>
      </c>
      <c r="H31" s="1">
        <v>6</v>
      </c>
      <c r="I31" s="1">
        <v>0</v>
      </c>
      <c r="J31" s="51">
        <f t="shared" si="5"/>
        <v>6</v>
      </c>
      <c r="K31" s="1">
        <v>6</v>
      </c>
      <c r="L31" s="1">
        <v>6</v>
      </c>
      <c r="M31" s="51">
        <f t="shared" si="6"/>
        <v>12</v>
      </c>
      <c r="N31" s="1">
        <v>6</v>
      </c>
      <c r="O31" s="1">
        <v>6</v>
      </c>
      <c r="P31" s="49">
        <f t="shared" si="7"/>
        <v>12</v>
      </c>
      <c r="Q31" s="1">
        <v>6</v>
      </c>
      <c r="R31" s="1">
        <v>6</v>
      </c>
      <c r="S31" s="52">
        <f t="shared" si="8"/>
        <v>12</v>
      </c>
      <c r="T31" s="1">
        <v>4</v>
      </c>
      <c r="U31" s="1">
        <v>6</v>
      </c>
      <c r="V31" s="51">
        <f t="shared" si="9"/>
        <v>10</v>
      </c>
      <c r="W31" s="1">
        <v>6</v>
      </c>
      <c r="X31" s="1">
        <v>6</v>
      </c>
      <c r="Y31" s="59">
        <f t="shared" si="10"/>
        <v>12</v>
      </c>
      <c r="Z31" s="50">
        <f t="shared" si="11"/>
        <v>76</v>
      </c>
    </row>
    <row r="32" spans="1:26" ht="15" thickBot="1" x14ac:dyDescent="0.35">
      <c r="C32" s="18" t="s">
        <v>17</v>
      </c>
      <c r="D32" s="25">
        <v>2.5</v>
      </c>
      <c r="E32" s="3"/>
      <c r="F32" s="5" t="s">
        <v>17</v>
      </c>
      <c r="G32" s="31">
        <v>0.5</v>
      </c>
      <c r="H32" s="4"/>
      <c r="I32" s="18" t="s">
        <v>17</v>
      </c>
      <c r="J32" s="25">
        <v>1.5</v>
      </c>
      <c r="K32" s="3"/>
      <c r="L32" s="5" t="s">
        <v>17</v>
      </c>
      <c r="M32" s="34">
        <v>0.5</v>
      </c>
      <c r="N32" s="4"/>
      <c r="O32" s="18" t="s">
        <v>17</v>
      </c>
      <c r="P32" s="11">
        <v>3.5</v>
      </c>
      <c r="Q32" s="3"/>
      <c r="R32" s="5" t="s">
        <v>17</v>
      </c>
      <c r="S32" s="31">
        <v>4</v>
      </c>
      <c r="T32" s="4"/>
      <c r="U32" s="18" t="s">
        <v>17</v>
      </c>
      <c r="V32" s="25">
        <v>5</v>
      </c>
      <c r="W32" s="3"/>
      <c r="X32" s="5" t="s">
        <v>17</v>
      </c>
      <c r="Y32" s="35">
        <v>3</v>
      </c>
      <c r="Z32" s="61">
        <f t="shared" si="11"/>
        <v>20.5</v>
      </c>
    </row>
    <row r="33" spans="1:27" ht="15" thickBot="1" x14ac:dyDescent="0.35">
      <c r="C33" s="26" t="s">
        <v>18</v>
      </c>
      <c r="D33" s="51">
        <f>SUM(D28:D32)</f>
        <v>28.5</v>
      </c>
      <c r="E33" s="4"/>
      <c r="F33" s="32" t="s">
        <v>20</v>
      </c>
      <c r="G33" s="54">
        <f>SUM(G28:G32)</f>
        <v>36.5</v>
      </c>
      <c r="I33" s="26" t="s">
        <v>27</v>
      </c>
      <c r="J33" s="51">
        <f>SUM(J28:J32)</f>
        <v>29.5</v>
      </c>
      <c r="K33" s="4"/>
      <c r="L33" s="33" t="s">
        <v>28</v>
      </c>
      <c r="M33" s="51">
        <f>SUM(M28:M32)</f>
        <v>42.5</v>
      </c>
      <c r="O33" s="26" t="s">
        <v>29</v>
      </c>
      <c r="P33" s="57">
        <f>SUM(P28:P32)</f>
        <v>39.5</v>
      </c>
      <c r="Q33" s="4"/>
      <c r="R33" s="32" t="s">
        <v>30</v>
      </c>
      <c r="S33" s="54">
        <f>SUM(S28:S32)</f>
        <v>50</v>
      </c>
      <c r="U33" s="26" t="s">
        <v>31</v>
      </c>
      <c r="V33" s="51">
        <f>SUM(V28:V32)</f>
        <v>51</v>
      </c>
      <c r="W33" s="4"/>
      <c r="X33" s="32" t="s">
        <v>32</v>
      </c>
      <c r="Y33" s="58">
        <f>SUM(Y28:Y32)</f>
        <v>33</v>
      </c>
      <c r="Z33" s="36">
        <f>SUM(Z28:Z32)</f>
        <v>310.5</v>
      </c>
      <c r="AA33">
        <f>D33+G33+J33+M33+P33+S33+V33+Y33</f>
        <v>310.5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Wayne Mills</v>
      </c>
      <c r="B37" s="18">
        <v>6</v>
      </c>
      <c r="C37" s="29">
        <v>6</v>
      </c>
      <c r="D37" s="49">
        <f>B37+C37</f>
        <v>12</v>
      </c>
      <c r="E37" s="16">
        <v>6</v>
      </c>
      <c r="F37" s="5">
        <v>6</v>
      </c>
      <c r="G37" s="52">
        <f>E37+F37</f>
        <v>12</v>
      </c>
      <c r="H37" s="18">
        <v>6</v>
      </c>
      <c r="I37" s="29">
        <v>6</v>
      </c>
      <c r="J37" s="49">
        <f>H37+I37</f>
        <v>12</v>
      </c>
      <c r="K37" s="16">
        <v>6</v>
      </c>
      <c r="L37" s="5">
        <v>6</v>
      </c>
      <c r="M37" s="52">
        <f>K37+L37</f>
        <v>12</v>
      </c>
      <c r="N37" s="18">
        <v>6</v>
      </c>
      <c r="O37" s="29">
        <v>6</v>
      </c>
      <c r="P37" s="49">
        <f>N37+O37</f>
        <v>12</v>
      </c>
      <c r="Q37" s="16">
        <v>6</v>
      </c>
      <c r="R37" s="5">
        <v>6</v>
      </c>
      <c r="S37" s="52">
        <f>Q37+R37</f>
        <v>12</v>
      </c>
      <c r="T37" s="51">
        <f>D37+G37+J37+M37+P37+S37</f>
        <v>72</v>
      </c>
    </row>
    <row r="38" spans="1:27" ht="15" thickBot="1" x14ac:dyDescent="0.35">
      <c r="A38" s="48" t="str">
        <f>A7</f>
        <v>Graham Aird</v>
      </c>
      <c r="B38" s="1">
        <v>0</v>
      </c>
      <c r="C38" s="2">
        <v>6</v>
      </c>
      <c r="D38" s="53">
        <f>B38+C38</f>
        <v>6</v>
      </c>
      <c r="E38" s="9">
        <v>6</v>
      </c>
      <c r="F38" s="2">
        <v>6</v>
      </c>
      <c r="G38" s="52">
        <f>E38+F38</f>
        <v>12</v>
      </c>
      <c r="H38" s="1">
        <v>6</v>
      </c>
      <c r="I38" s="1">
        <v>6</v>
      </c>
      <c r="J38" s="49">
        <f t="shared" ref="J38:J40" si="12">H38+I38</f>
        <v>12</v>
      </c>
      <c r="K38" s="9">
        <v>6</v>
      </c>
      <c r="L38" s="2">
        <v>6</v>
      </c>
      <c r="M38" s="52">
        <f t="shared" ref="M38:M40" si="13">K38+L38</f>
        <v>12</v>
      </c>
      <c r="N38" s="1">
        <v>6</v>
      </c>
      <c r="O38" s="1">
        <v>6</v>
      </c>
      <c r="P38" s="49">
        <f t="shared" ref="P38:P40" si="14">N38+O38</f>
        <v>12</v>
      </c>
      <c r="Q38" s="9">
        <v>4</v>
      </c>
      <c r="R38" s="2">
        <v>6</v>
      </c>
      <c r="S38" s="52">
        <f t="shared" ref="S38:S40" si="15">Q38+R38</f>
        <v>10</v>
      </c>
      <c r="T38" s="51">
        <f t="shared" ref="T38:T41" si="16">D38+G38+J38+M38+P38+S38</f>
        <v>64</v>
      </c>
    </row>
    <row r="39" spans="1:27" ht="15" thickBot="1" x14ac:dyDescent="0.35">
      <c r="A39" s="48" t="str">
        <f>A8</f>
        <v>Warren Bramley</v>
      </c>
      <c r="B39" s="1">
        <v>6</v>
      </c>
      <c r="C39" s="2">
        <v>0</v>
      </c>
      <c r="D39" s="49">
        <f>B39+C39</f>
        <v>6</v>
      </c>
      <c r="E39" s="9">
        <v>6</v>
      </c>
      <c r="F39" s="1">
        <v>6</v>
      </c>
      <c r="G39" s="52">
        <f>E39+F39</f>
        <v>12</v>
      </c>
      <c r="H39" s="1">
        <v>6</v>
      </c>
      <c r="I39" s="1">
        <v>6</v>
      </c>
      <c r="J39" s="49">
        <f t="shared" si="12"/>
        <v>12</v>
      </c>
      <c r="K39" s="1">
        <v>6</v>
      </c>
      <c r="L39" s="1">
        <v>4</v>
      </c>
      <c r="M39" s="52">
        <f t="shared" si="13"/>
        <v>10</v>
      </c>
      <c r="N39" s="1">
        <v>6</v>
      </c>
      <c r="O39" s="1">
        <v>6</v>
      </c>
      <c r="P39" s="49">
        <f t="shared" si="14"/>
        <v>12</v>
      </c>
      <c r="Q39" s="1">
        <v>6</v>
      </c>
      <c r="R39" s="1">
        <v>6</v>
      </c>
      <c r="S39" s="52">
        <f t="shared" si="15"/>
        <v>12</v>
      </c>
      <c r="T39" s="51">
        <f t="shared" si="16"/>
        <v>64</v>
      </c>
    </row>
    <row r="40" spans="1:27" ht="15" thickBot="1" x14ac:dyDescent="0.35">
      <c r="A40" s="48" t="str">
        <f>A9</f>
        <v>Stuart Ellem</v>
      </c>
      <c r="B40" s="1">
        <v>0</v>
      </c>
      <c r="C40" s="2">
        <v>0</v>
      </c>
      <c r="D40" s="55">
        <f>B40+C40</f>
        <v>0</v>
      </c>
      <c r="E40" s="9">
        <v>0</v>
      </c>
      <c r="F40" s="1">
        <v>6</v>
      </c>
      <c r="G40" s="51">
        <f>E40+F40</f>
        <v>6</v>
      </c>
      <c r="H40" s="1">
        <v>0</v>
      </c>
      <c r="I40" s="1">
        <v>6</v>
      </c>
      <c r="J40" s="51">
        <f t="shared" si="12"/>
        <v>6</v>
      </c>
      <c r="K40" s="1">
        <v>0</v>
      </c>
      <c r="L40" s="1">
        <v>4</v>
      </c>
      <c r="M40" s="51">
        <f t="shared" si="13"/>
        <v>4</v>
      </c>
      <c r="N40" s="1">
        <v>6</v>
      </c>
      <c r="O40" s="1">
        <v>6</v>
      </c>
      <c r="P40" s="51">
        <f t="shared" si="14"/>
        <v>12</v>
      </c>
      <c r="Q40" s="1">
        <v>0</v>
      </c>
      <c r="R40" s="1">
        <v>6</v>
      </c>
      <c r="S40" s="51">
        <f t="shared" si="15"/>
        <v>6</v>
      </c>
      <c r="T40" s="79">
        <f t="shared" si="16"/>
        <v>34</v>
      </c>
    </row>
    <row r="41" spans="1:27" ht="15" thickBot="1" x14ac:dyDescent="0.35">
      <c r="C41" s="18" t="s">
        <v>17</v>
      </c>
      <c r="D41" s="25">
        <v>1.5</v>
      </c>
      <c r="E41" s="3"/>
      <c r="F41" s="5" t="s">
        <v>17</v>
      </c>
      <c r="G41" s="31">
        <v>2</v>
      </c>
      <c r="H41" s="4"/>
      <c r="I41" s="18" t="s">
        <v>17</v>
      </c>
      <c r="J41" s="25">
        <v>0</v>
      </c>
      <c r="K41" s="3"/>
      <c r="L41" s="5" t="s">
        <v>17</v>
      </c>
      <c r="M41" s="34">
        <v>4.5</v>
      </c>
      <c r="N41" s="4"/>
      <c r="O41" s="18" t="s">
        <v>17</v>
      </c>
      <c r="P41" s="78">
        <v>4</v>
      </c>
      <c r="Q41" s="3"/>
      <c r="R41" s="5" t="s">
        <v>17</v>
      </c>
      <c r="S41" s="35">
        <v>3</v>
      </c>
      <c r="T41" s="51">
        <f t="shared" si="16"/>
        <v>15</v>
      </c>
    </row>
    <row r="42" spans="1:27" ht="15" thickBot="1" x14ac:dyDescent="0.35">
      <c r="C42" s="26" t="s">
        <v>18</v>
      </c>
      <c r="D42" s="51">
        <f>SUM(D37:D41)</f>
        <v>25.5</v>
      </c>
      <c r="E42" s="4"/>
      <c r="F42" s="32" t="s">
        <v>20</v>
      </c>
      <c r="G42" s="54">
        <f>SUM(G37:G41)</f>
        <v>44</v>
      </c>
      <c r="I42" s="26" t="s">
        <v>27</v>
      </c>
      <c r="J42" s="51">
        <f>SUM(J37:J41)</f>
        <v>42</v>
      </c>
      <c r="K42" s="4"/>
      <c r="L42" s="33" t="s">
        <v>28</v>
      </c>
      <c r="M42" s="51">
        <f>SUM(M37:M41)</f>
        <v>42.5</v>
      </c>
      <c r="O42" s="26" t="s">
        <v>29</v>
      </c>
      <c r="P42" s="51">
        <f>SUM(P37:P41)</f>
        <v>52</v>
      </c>
      <c r="Q42" s="4"/>
      <c r="R42" s="32" t="s">
        <v>30</v>
      </c>
      <c r="S42" s="58">
        <f>SUM(S37:S41)</f>
        <v>43</v>
      </c>
      <c r="T42" s="36">
        <f>SUM(T37:T41)</f>
        <v>249</v>
      </c>
      <c r="U42">
        <f>D42+G42+J42+M42+P42+S42</f>
        <v>249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Wayne Mills</v>
      </c>
      <c r="B47" s="9">
        <v>0</v>
      </c>
      <c r="C47" s="1">
        <v>6</v>
      </c>
      <c r="D47" s="1">
        <v>6</v>
      </c>
      <c r="E47" s="1">
        <v>0.5</v>
      </c>
      <c r="F47" s="1">
        <v>0</v>
      </c>
      <c r="G47" s="1">
        <v>6</v>
      </c>
      <c r="H47" s="1">
        <v>6</v>
      </c>
      <c r="I47" s="2">
        <v>0.5</v>
      </c>
      <c r="J47" s="53">
        <f>SUM(B47:I47)</f>
        <v>25</v>
      </c>
    </row>
    <row r="48" spans="1:27" x14ac:dyDescent="0.3">
      <c r="A48" s="65" t="str">
        <f>A7</f>
        <v>Graham Aird</v>
      </c>
      <c r="B48" s="9">
        <v>0</v>
      </c>
      <c r="C48" s="1">
        <v>0</v>
      </c>
      <c r="D48" s="1">
        <v>0</v>
      </c>
      <c r="E48" s="1">
        <v>0.5</v>
      </c>
      <c r="F48" s="1">
        <v>0</v>
      </c>
      <c r="G48" s="1">
        <v>6</v>
      </c>
      <c r="H48" s="1">
        <v>6</v>
      </c>
      <c r="I48" s="2">
        <v>0.5</v>
      </c>
      <c r="J48" s="53">
        <f t="shared" ref="J48:J50" si="17">SUM(B48:I48)</f>
        <v>13</v>
      </c>
    </row>
    <row r="49" spans="1:20" x14ac:dyDescent="0.3">
      <c r="A49" s="65" t="str">
        <f>A8</f>
        <v>Warren Bramley</v>
      </c>
      <c r="B49" s="9">
        <v>0</v>
      </c>
      <c r="C49" s="1">
        <v>0</v>
      </c>
      <c r="D49" s="1">
        <v>6</v>
      </c>
      <c r="E49" s="1">
        <v>0.5</v>
      </c>
      <c r="F49" s="1">
        <v>0</v>
      </c>
      <c r="G49" s="1">
        <v>6</v>
      </c>
      <c r="H49" s="1">
        <v>4</v>
      </c>
      <c r="I49" s="2">
        <v>0.5</v>
      </c>
      <c r="J49" s="53">
        <f t="shared" si="17"/>
        <v>17</v>
      </c>
    </row>
    <row r="50" spans="1:20" ht="15" thickBot="1" x14ac:dyDescent="0.35">
      <c r="A50" s="77" t="str">
        <f>A9</f>
        <v>Stuart Ellem</v>
      </c>
      <c r="B50" s="9">
        <v>6</v>
      </c>
      <c r="C50" s="1">
        <v>0</v>
      </c>
      <c r="D50" s="1">
        <v>0</v>
      </c>
      <c r="E50" s="1">
        <v>0.5</v>
      </c>
      <c r="F50" s="1">
        <v>0</v>
      </c>
      <c r="G50" s="1">
        <v>0</v>
      </c>
      <c r="H50" s="1">
        <v>6</v>
      </c>
      <c r="I50" s="2">
        <v>0.5</v>
      </c>
      <c r="J50" s="53">
        <f t="shared" si="17"/>
        <v>13</v>
      </c>
    </row>
    <row r="52" spans="1:20" ht="15" thickBot="1" x14ac:dyDescent="0.35"/>
    <row r="53" spans="1:20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20" x14ac:dyDescent="0.3">
      <c r="A54" s="69" t="str">
        <f>A13</f>
        <v>Wayne Mills</v>
      </c>
      <c r="B54" s="9">
        <v>6</v>
      </c>
      <c r="C54" s="1">
        <v>0</v>
      </c>
      <c r="D54" s="1">
        <v>0</v>
      </c>
      <c r="E54" s="1">
        <v>0.5</v>
      </c>
      <c r="F54" s="1">
        <v>6</v>
      </c>
      <c r="G54" s="1">
        <v>0</v>
      </c>
      <c r="H54" s="1">
        <v>6</v>
      </c>
      <c r="I54" s="2">
        <v>0.5</v>
      </c>
      <c r="J54" s="53">
        <f>SUM(B54:I54)</f>
        <v>19</v>
      </c>
    </row>
    <row r="55" spans="1:20" x14ac:dyDescent="0.3">
      <c r="A55" s="65" t="str">
        <f>A7</f>
        <v>Graham Aird</v>
      </c>
      <c r="B55" s="9">
        <v>0</v>
      </c>
      <c r="C55" s="1">
        <v>6</v>
      </c>
      <c r="D55" s="1">
        <v>0</v>
      </c>
      <c r="E55" s="1">
        <v>0.5</v>
      </c>
      <c r="F55" s="1">
        <v>6</v>
      </c>
      <c r="G55" s="1">
        <v>6</v>
      </c>
      <c r="H55" s="1">
        <v>6</v>
      </c>
      <c r="I55" s="2">
        <v>0.5</v>
      </c>
      <c r="J55" s="53">
        <f t="shared" ref="J55:J57" si="18">SUM(B55:I55)</f>
        <v>25</v>
      </c>
    </row>
    <row r="56" spans="1:20" x14ac:dyDescent="0.3">
      <c r="A56" s="65" t="str">
        <f>A8</f>
        <v>Warren Bramley</v>
      </c>
      <c r="B56" s="9">
        <v>0</v>
      </c>
      <c r="C56" s="1">
        <v>0</v>
      </c>
      <c r="D56" s="1">
        <v>6</v>
      </c>
      <c r="E56" s="1">
        <v>0.5</v>
      </c>
      <c r="F56" s="1">
        <v>0</v>
      </c>
      <c r="G56" s="1">
        <v>0</v>
      </c>
      <c r="H56" s="1">
        <v>0</v>
      </c>
      <c r="I56" s="2">
        <v>0.5</v>
      </c>
      <c r="J56" s="53">
        <f t="shared" si="18"/>
        <v>7</v>
      </c>
    </row>
    <row r="57" spans="1:20" ht="15" thickBot="1" x14ac:dyDescent="0.35">
      <c r="A57" s="77" t="str">
        <f>A9</f>
        <v>Stuart Ellem</v>
      </c>
      <c r="B57" s="9">
        <v>6</v>
      </c>
      <c r="C57" s="1">
        <v>0</v>
      </c>
      <c r="D57" s="1">
        <v>6</v>
      </c>
      <c r="E57" s="1">
        <v>0.5</v>
      </c>
      <c r="F57" s="1">
        <v>6</v>
      </c>
      <c r="G57" s="1">
        <v>6</v>
      </c>
      <c r="H57" s="1">
        <v>6</v>
      </c>
      <c r="I57" s="2">
        <v>0.5</v>
      </c>
      <c r="J57" s="53">
        <f t="shared" si="18"/>
        <v>31</v>
      </c>
    </row>
    <row r="59" spans="1:20" ht="15" thickBot="1" x14ac:dyDescent="0.35"/>
    <row r="60" spans="1:20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20" x14ac:dyDescent="0.3">
      <c r="A61" s="69" t="str">
        <f>A6</f>
        <v>Wayne Mills</v>
      </c>
      <c r="B61" s="9"/>
      <c r="C61" s="1"/>
      <c r="D61" s="1"/>
      <c r="E61" s="1"/>
      <c r="F61" s="2"/>
      <c r="G61" s="2"/>
      <c r="H61" s="1"/>
      <c r="I61" s="1"/>
      <c r="J61" s="1"/>
      <c r="K61" s="1"/>
      <c r="L61" s="1"/>
      <c r="M61" s="9"/>
      <c r="N61" s="1"/>
      <c r="O61" s="2"/>
      <c r="P61" s="52">
        <f>SUM(B61:O61)</f>
        <v>0</v>
      </c>
      <c r="Q61" s="9"/>
      <c r="R61" s="1"/>
      <c r="S61" s="75">
        <f>P61-R61</f>
        <v>0</v>
      </c>
      <c r="T61" t="s">
        <v>136</v>
      </c>
    </row>
    <row r="62" spans="1:20" x14ac:dyDescent="0.3">
      <c r="A62" s="65" t="str">
        <f>A7</f>
        <v>Graham Aird</v>
      </c>
      <c r="B62" s="9">
        <v>3</v>
      </c>
      <c r="C62" s="1">
        <v>6</v>
      </c>
      <c r="D62" s="1">
        <v>3</v>
      </c>
      <c r="E62" s="1">
        <v>6</v>
      </c>
      <c r="F62" s="2">
        <v>6</v>
      </c>
      <c r="G62" s="2">
        <v>2.5</v>
      </c>
      <c r="H62" s="1">
        <v>0</v>
      </c>
      <c r="I62" s="1">
        <v>6</v>
      </c>
      <c r="J62" s="1">
        <v>3</v>
      </c>
      <c r="K62" s="1">
        <v>2</v>
      </c>
      <c r="L62" s="1">
        <v>6</v>
      </c>
      <c r="M62" s="9">
        <v>0</v>
      </c>
      <c r="N62" s="1">
        <v>6</v>
      </c>
      <c r="O62" s="2">
        <v>2.5</v>
      </c>
      <c r="P62" s="53">
        <f>SUM(B62:O62)</f>
        <v>52</v>
      </c>
      <c r="Q62" s="9" t="s">
        <v>147</v>
      </c>
      <c r="R62" s="1">
        <v>11.63</v>
      </c>
      <c r="S62" s="75">
        <f t="shared" ref="S62:S64" si="19">P62-R62</f>
        <v>40.369999999999997</v>
      </c>
    </row>
    <row r="63" spans="1:20" x14ac:dyDescent="0.3">
      <c r="A63" s="65" t="str">
        <f>A8</f>
        <v>Warren Bramley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  <c r="T63" t="s">
        <v>136</v>
      </c>
    </row>
    <row r="64" spans="1:20" ht="15" thickBot="1" x14ac:dyDescent="0.35">
      <c r="A64" s="77" t="str">
        <f>A9</f>
        <v>Stuart Ellem</v>
      </c>
      <c r="B64" s="9">
        <v>3</v>
      </c>
      <c r="C64" s="1">
        <v>6</v>
      </c>
      <c r="D64" s="1">
        <v>3</v>
      </c>
      <c r="E64" s="1">
        <v>6</v>
      </c>
      <c r="F64" s="2">
        <v>6</v>
      </c>
      <c r="G64" s="2">
        <v>1.5</v>
      </c>
      <c r="H64" s="1">
        <v>6</v>
      </c>
      <c r="I64" s="1">
        <v>6</v>
      </c>
      <c r="J64" s="1">
        <v>6</v>
      </c>
      <c r="K64" s="1">
        <v>2</v>
      </c>
      <c r="L64" s="1">
        <v>6</v>
      </c>
      <c r="M64" s="9">
        <v>0</v>
      </c>
      <c r="N64" s="1">
        <v>6</v>
      </c>
      <c r="O64" s="2">
        <v>2.5</v>
      </c>
      <c r="P64" s="55">
        <f>SUM(B64:O64)</f>
        <v>60</v>
      </c>
      <c r="Q64" s="9" t="s">
        <v>148</v>
      </c>
      <c r="R64" s="1">
        <v>16.16</v>
      </c>
      <c r="S64" s="75">
        <f t="shared" si="19"/>
        <v>43.84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4752-C633-4A66-9BDC-962F9AD78343}">
  <sheetPr>
    <pageSetUpPr fitToPage="1"/>
  </sheetPr>
  <dimension ref="A3:AA64"/>
  <sheetViews>
    <sheetView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</cols>
  <sheetData>
    <row r="3" spans="1:20" ht="15" thickBot="1" x14ac:dyDescent="0.35"/>
    <row r="4" spans="1:20" ht="72" thickBot="1" x14ac:dyDescent="0.4">
      <c r="A4" s="100" t="s">
        <v>63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4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79</v>
      </c>
      <c r="B6" s="13" t="s">
        <v>5</v>
      </c>
      <c r="C6" s="45">
        <f>H13</f>
        <v>16</v>
      </c>
      <c r="D6" s="46">
        <f>S13</f>
        <v>4</v>
      </c>
      <c r="E6" s="46">
        <f>Z28</f>
        <v>42</v>
      </c>
      <c r="F6" s="66">
        <f>T37</f>
        <v>38</v>
      </c>
      <c r="G6" s="70">
        <f>SUM(C6:F6)</f>
        <v>100</v>
      </c>
      <c r="H6" s="45">
        <f>(G6/F5)*100</f>
        <v>46.296296296296298</v>
      </c>
      <c r="M6" s="48">
        <f>J47</f>
        <v>0</v>
      </c>
      <c r="N6" s="48">
        <f>J54</f>
        <v>0</v>
      </c>
      <c r="O6" s="48">
        <f>S61</f>
        <v>0</v>
      </c>
      <c r="P6" s="73">
        <f>SUM(M6:O6)</f>
        <v>0</v>
      </c>
      <c r="S6" s="73">
        <f>G6+P6</f>
        <v>100</v>
      </c>
    </row>
    <row r="7" spans="1:20" x14ac:dyDescent="0.3">
      <c r="A7" s="14" t="s">
        <v>110</v>
      </c>
      <c r="B7" s="14" t="s">
        <v>4</v>
      </c>
      <c r="C7" s="47">
        <f>H14</f>
        <v>24</v>
      </c>
      <c r="D7" s="48">
        <f>S14</f>
        <v>12</v>
      </c>
      <c r="E7" s="48">
        <f>Z29</f>
        <v>86</v>
      </c>
      <c r="F7" s="67">
        <f>T38</f>
        <v>62</v>
      </c>
      <c r="G7" s="71">
        <f t="shared" ref="G7:G9" si="0">SUM(C7:F7)</f>
        <v>184</v>
      </c>
      <c r="H7" s="45">
        <f>(G7/F5)*100</f>
        <v>85.18518518518519</v>
      </c>
      <c r="M7" s="48">
        <f t="shared" ref="M7:M9" si="1">J48</f>
        <v>19</v>
      </c>
      <c r="N7" s="48">
        <f>J55</f>
        <v>0</v>
      </c>
      <c r="O7" s="48">
        <f t="shared" ref="O7:O9" si="2">S62</f>
        <v>9.1999999999999993</v>
      </c>
      <c r="P7" s="73">
        <f t="shared" ref="P7:P9" si="3">SUM(M7:O7)</f>
        <v>28.2</v>
      </c>
      <c r="S7" s="73">
        <f t="shared" ref="S7:S9" si="4">G7+P7</f>
        <v>212.2</v>
      </c>
    </row>
    <row r="8" spans="1:20" x14ac:dyDescent="0.3">
      <c r="A8" s="14" t="s">
        <v>64</v>
      </c>
      <c r="B8" s="14" t="s">
        <v>4</v>
      </c>
      <c r="C8" s="47">
        <f>H20</f>
        <v>18</v>
      </c>
      <c r="D8" s="48">
        <f>S20</f>
        <v>10</v>
      </c>
      <c r="E8" s="48">
        <f>Z30</f>
        <v>72</v>
      </c>
      <c r="F8" s="67">
        <f>T39</f>
        <v>24</v>
      </c>
      <c r="G8" s="71">
        <f t="shared" si="0"/>
        <v>124</v>
      </c>
      <c r="H8" s="45">
        <f>(G8/F5)*100</f>
        <v>57.407407407407405</v>
      </c>
      <c r="M8" s="48">
        <f t="shared" si="1"/>
        <v>19</v>
      </c>
      <c r="N8" s="48">
        <f>J56</f>
        <v>0</v>
      </c>
      <c r="O8" s="48">
        <f t="shared" si="2"/>
        <v>0</v>
      </c>
      <c r="P8" s="73">
        <f t="shared" si="3"/>
        <v>19</v>
      </c>
      <c r="S8" s="73">
        <f t="shared" si="4"/>
        <v>143</v>
      </c>
    </row>
    <row r="9" spans="1:20" ht="15" thickBot="1" x14ac:dyDescent="0.35">
      <c r="A9" s="15" t="s">
        <v>111</v>
      </c>
      <c r="B9" s="15" t="s">
        <v>4</v>
      </c>
      <c r="C9" s="47">
        <f>H21</f>
        <v>18</v>
      </c>
      <c r="D9" s="48">
        <f>S21</f>
        <v>14</v>
      </c>
      <c r="E9" s="48">
        <f>Z31</f>
        <v>82</v>
      </c>
      <c r="F9" s="67">
        <f>T40</f>
        <v>30</v>
      </c>
      <c r="G9" s="72">
        <f t="shared" si="0"/>
        <v>144</v>
      </c>
      <c r="H9" s="45">
        <f>(G9/F5)*100</f>
        <v>66.666666666666657</v>
      </c>
      <c r="M9" s="48">
        <f t="shared" si="1"/>
        <v>13.5</v>
      </c>
      <c r="N9" s="48">
        <f>J57</f>
        <v>14.5</v>
      </c>
      <c r="O9" s="48">
        <f t="shared" si="2"/>
        <v>0</v>
      </c>
      <c r="P9" s="73">
        <f t="shared" si="3"/>
        <v>28</v>
      </c>
      <c r="S9" s="73">
        <f t="shared" si="4"/>
        <v>172</v>
      </c>
    </row>
    <row r="10" spans="1:20" x14ac:dyDescent="0.3">
      <c r="G10" s="68">
        <f>SUM(G6:G9)</f>
        <v>552</v>
      </c>
    </row>
    <row r="11" spans="1:20" x14ac:dyDescent="0.3">
      <c r="A11" t="s">
        <v>4</v>
      </c>
      <c r="L11" t="str">
        <f>A11</f>
        <v>B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Steven Craig</v>
      </c>
      <c r="B13" s="18">
        <v>6</v>
      </c>
      <c r="C13" s="29">
        <v>4</v>
      </c>
      <c r="D13" s="49">
        <f>B13+C13</f>
        <v>10</v>
      </c>
      <c r="E13" s="16">
        <v>0</v>
      </c>
      <c r="F13" s="5">
        <v>6</v>
      </c>
      <c r="G13" s="52">
        <f>E13+F13</f>
        <v>6</v>
      </c>
      <c r="H13" s="52">
        <f>D13+G13</f>
        <v>16</v>
      </c>
      <c r="L13" s="48" t="str">
        <f>A6</f>
        <v>Steven Craig</v>
      </c>
      <c r="M13" s="3">
        <v>0</v>
      </c>
      <c r="N13" s="5">
        <v>0</v>
      </c>
      <c r="O13" s="52">
        <f>M13+N13</f>
        <v>0</v>
      </c>
      <c r="P13" s="16">
        <v>4</v>
      </c>
      <c r="Q13" s="5">
        <v>0</v>
      </c>
      <c r="R13" s="52">
        <f>P13+Q13</f>
        <v>4</v>
      </c>
      <c r="S13" s="52">
        <f>O13+R13</f>
        <v>4</v>
      </c>
    </row>
    <row r="14" spans="1:20" x14ac:dyDescent="0.3">
      <c r="A14" s="48" t="str">
        <f>A7</f>
        <v>Alycia Kunhert</v>
      </c>
      <c r="B14" s="1">
        <v>6</v>
      </c>
      <c r="C14" s="1">
        <v>6</v>
      </c>
      <c r="D14" s="50">
        <f>B14+C14</f>
        <v>12</v>
      </c>
      <c r="E14" s="9">
        <v>6</v>
      </c>
      <c r="F14" s="2">
        <v>6</v>
      </c>
      <c r="G14" s="52">
        <f>E14+F14</f>
        <v>12</v>
      </c>
      <c r="H14" s="52">
        <f>D14+G14</f>
        <v>24</v>
      </c>
      <c r="L14" s="48" t="str">
        <f>A7</f>
        <v>Alycia Kunhert</v>
      </c>
      <c r="M14" s="1">
        <v>6</v>
      </c>
      <c r="N14" s="2">
        <v>6</v>
      </c>
      <c r="O14" s="52">
        <f>M14+N14</f>
        <v>12</v>
      </c>
      <c r="P14" s="9">
        <v>0</v>
      </c>
      <c r="Q14" s="2">
        <v>0</v>
      </c>
      <c r="R14" s="52">
        <f>P14+Q14</f>
        <v>0</v>
      </c>
      <c r="S14" s="52">
        <f>O14+R14</f>
        <v>12</v>
      </c>
    </row>
    <row r="15" spans="1:20" ht="15" thickBot="1" x14ac:dyDescent="0.35">
      <c r="A15" s="4"/>
      <c r="B15" s="4"/>
      <c r="C15" s="18" t="s">
        <v>17</v>
      </c>
      <c r="D15" s="25">
        <v>2.5</v>
      </c>
      <c r="E15" s="1"/>
      <c r="F15" s="2" t="s">
        <v>17</v>
      </c>
      <c r="G15" s="20">
        <v>2</v>
      </c>
      <c r="H15" s="53">
        <f>D15+G15</f>
        <v>4.5</v>
      </c>
      <c r="L15" s="4"/>
      <c r="M15" s="4"/>
      <c r="N15" s="2" t="s">
        <v>17</v>
      </c>
      <c r="O15" s="20">
        <v>1.5</v>
      </c>
      <c r="P15" s="1"/>
      <c r="Q15" s="2" t="s">
        <v>17</v>
      </c>
      <c r="R15" s="20">
        <v>2</v>
      </c>
      <c r="S15" s="53">
        <f>O15+R15</f>
        <v>3.5</v>
      </c>
    </row>
    <row r="16" spans="1:20" ht="15" thickBot="1" x14ac:dyDescent="0.35">
      <c r="A16" s="4"/>
      <c r="C16" s="26" t="s">
        <v>18</v>
      </c>
      <c r="D16" s="51">
        <f>SUM(D13:D15)</f>
        <v>24.5</v>
      </c>
      <c r="E16" s="4"/>
      <c r="F16" s="30" t="s">
        <v>20</v>
      </c>
      <c r="G16" s="54">
        <f>SUM(G13:G15)</f>
        <v>20</v>
      </c>
      <c r="H16" s="37">
        <f>SUM(H13:H15)</f>
        <v>44.5</v>
      </c>
      <c r="I16">
        <f>D16+G16</f>
        <v>44.5</v>
      </c>
      <c r="L16" s="4"/>
      <c r="M16" s="4"/>
      <c r="N16" s="28" t="s">
        <v>19</v>
      </c>
      <c r="O16" s="55">
        <f>SUM(O13:O15)</f>
        <v>13.5</v>
      </c>
      <c r="P16" s="4"/>
      <c r="Q16" s="30" t="s">
        <v>20</v>
      </c>
      <c r="R16" s="55">
        <f>SUM(R13:R15)</f>
        <v>6</v>
      </c>
      <c r="S16" s="37">
        <f>SUM(S13:S15)</f>
        <v>19.5</v>
      </c>
      <c r="T16">
        <f>O16+R16</f>
        <v>19.5</v>
      </c>
    </row>
    <row r="18" spans="1:26" ht="15" thickBot="1" x14ac:dyDescent="0.35">
      <c r="A18" t="s">
        <v>4</v>
      </c>
      <c r="L18" t="str">
        <f>A18</f>
        <v>B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Lisa Dohle</v>
      </c>
      <c r="B20" s="3">
        <v>6</v>
      </c>
      <c r="C20" s="5">
        <v>0</v>
      </c>
      <c r="D20" s="52">
        <f>B20+C20</f>
        <v>6</v>
      </c>
      <c r="E20" s="16">
        <v>6</v>
      </c>
      <c r="F20" s="5">
        <v>6</v>
      </c>
      <c r="G20" s="52">
        <f>E20+F20</f>
        <v>12</v>
      </c>
      <c r="H20" s="52">
        <f>D20+G20</f>
        <v>18</v>
      </c>
      <c r="L20" s="65" t="str">
        <f>A8</f>
        <v>Lisa Dohle</v>
      </c>
      <c r="M20" s="16">
        <v>4</v>
      </c>
      <c r="N20" s="5">
        <v>6</v>
      </c>
      <c r="O20" s="52">
        <f>M20+N20</f>
        <v>10</v>
      </c>
      <c r="P20" s="16">
        <v>0</v>
      </c>
      <c r="Q20" s="5">
        <v>0</v>
      </c>
      <c r="R20" s="52">
        <f>P20+Q20</f>
        <v>0</v>
      </c>
      <c r="S20" s="52">
        <f>O20+R20</f>
        <v>10</v>
      </c>
    </row>
    <row r="21" spans="1:26" ht="15" thickBot="1" x14ac:dyDescent="0.35">
      <c r="A21" s="48" t="str">
        <f>A9</f>
        <v>Mel Kuhnert</v>
      </c>
      <c r="B21" s="1">
        <v>6</v>
      </c>
      <c r="C21" s="2">
        <v>0</v>
      </c>
      <c r="D21" s="49">
        <f>B21+C21</f>
        <v>6</v>
      </c>
      <c r="E21" s="9">
        <v>6</v>
      </c>
      <c r="F21" s="2">
        <v>6</v>
      </c>
      <c r="G21" s="52">
        <f>E21+F21</f>
        <v>12</v>
      </c>
      <c r="H21" s="52">
        <f>D21+G21</f>
        <v>18</v>
      </c>
      <c r="L21" s="48" t="str">
        <f>A9</f>
        <v>Mel Kuhnert</v>
      </c>
      <c r="M21" s="1">
        <v>6</v>
      </c>
      <c r="N21" s="2">
        <v>0</v>
      </c>
      <c r="O21" s="52">
        <f>M21+N21</f>
        <v>6</v>
      </c>
      <c r="P21" s="9">
        <v>2</v>
      </c>
      <c r="Q21" s="2">
        <v>6</v>
      </c>
      <c r="R21" s="52">
        <f>P21+Q21</f>
        <v>8</v>
      </c>
      <c r="S21" s="52">
        <f>O21+R21</f>
        <v>14</v>
      </c>
    </row>
    <row r="22" spans="1:26" ht="15" thickBot="1" x14ac:dyDescent="0.35">
      <c r="A22" s="4"/>
      <c r="B22" s="4"/>
      <c r="C22" s="1" t="s">
        <v>17</v>
      </c>
      <c r="D22" s="27">
        <v>0</v>
      </c>
      <c r="E22" s="1"/>
      <c r="F22" s="2" t="s">
        <v>17</v>
      </c>
      <c r="G22" s="20">
        <v>1.5</v>
      </c>
      <c r="H22" s="53">
        <f>D22+G22</f>
        <v>1.5</v>
      </c>
      <c r="L22" s="4"/>
      <c r="M22" s="4"/>
      <c r="N22" s="2" t="s">
        <v>17</v>
      </c>
      <c r="O22" s="20">
        <v>1</v>
      </c>
      <c r="P22" s="1"/>
      <c r="Q22" s="2" t="s">
        <v>17</v>
      </c>
      <c r="R22" s="20">
        <v>1.5</v>
      </c>
      <c r="S22" s="53">
        <f>O22+R22</f>
        <v>2.5</v>
      </c>
    </row>
    <row r="23" spans="1:26" ht="15" thickBot="1" x14ac:dyDescent="0.35">
      <c r="A23" s="4"/>
      <c r="B23" s="4"/>
      <c r="C23" s="28" t="s">
        <v>19</v>
      </c>
      <c r="D23" s="56">
        <f>SUM(D20:D22)</f>
        <v>12</v>
      </c>
      <c r="E23" s="4"/>
      <c r="F23" s="30" t="s">
        <v>20</v>
      </c>
      <c r="G23" s="55">
        <f>SUM(G20:G22)</f>
        <v>25.5</v>
      </c>
      <c r="H23" s="37">
        <f>SUM(H20:H22)</f>
        <v>37.5</v>
      </c>
      <c r="I23">
        <f>D23+G23</f>
        <v>37.5</v>
      </c>
      <c r="L23" s="4"/>
      <c r="M23" s="4"/>
      <c r="N23" s="28" t="s">
        <v>19</v>
      </c>
      <c r="O23" s="55">
        <f>SUM(O20:O22)</f>
        <v>17</v>
      </c>
      <c r="P23" s="4"/>
      <c r="Q23" s="30" t="s">
        <v>20</v>
      </c>
      <c r="R23" s="55">
        <f>SUM(R20:R22)</f>
        <v>9.5</v>
      </c>
      <c r="S23" s="37">
        <f>SUM(S20:S22)</f>
        <v>26.5</v>
      </c>
      <c r="T23">
        <f>O23+R23</f>
        <v>26.5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Steven Craig</v>
      </c>
      <c r="B28" s="18">
        <v>0</v>
      </c>
      <c r="C28" s="29">
        <v>6</v>
      </c>
      <c r="D28" s="49">
        <f>B28+C28</f>
        <v>6</v>
      </c>
      <c r="E28" s="16">
        <v>0</v>
      </c>
      <c r="F28" s="5">
        <v>6</v>
      </c>
      <c r="G28" s="52">
        <f>E28+F28</f>
        <v>6</v>
      </c>
      <c r="H28" s="18">
        <v>0</v>
      </c>
      <c r="I28" s="29">
        <v>6</v>
      </c>
      <c r="J28" s="49">
        <f>H28+I28</f>
        <v>6</v>
      </c>
      <c r="K28" s="16">
        <v>4</v>
      </c>
      <c r="L28" s="5">
        <v>4</v>
      </c>
      <c r="M28" s="52">
        <f>K28+L28</f>
        <v>8</v>
      </c>
      <c r="N28" s="18">
        <v>0</v>
      </c>
      <c r="O28" s="29">
        <v>0</v>
      </c>
      <c r="P28" s="49">
        <f>N28+O28</f>
        <v>0</v>
      </c>
      <c r="Q28" s="16">
        <v>0</v>
      </c>
      <c r="R28" s="5">
        <v>6</v>
      </c>
      <c r="S28" s="52">
        <f>Q28+R28</f>
        <v>6</v>
      </c>
      <c r="T28" s="18">
        <v>4</v>
      </c>
      <c r="U28" s="29">
        <v>0</v>
      </c>
      <c r="V28" s="49">
        <f>T28+U28</f>
        <v>4</v>
      </c>
      <c r="W28" s="16">
        <v>6</v>
      </c>
      <c r="X28" s="5">
        <v>0</v>
      </c>
      <c r="Y28" s="59">
        <f>W28+X28</f>
        <v>6</v>
      </c>
      <c r="Z28" s="60">
        <f>D28+G28+J28+M28+P28+S28+V28+Y28</f>
        <v>42</v>
      </c>
    </row>
    <row r="29" spans="1:26" ht="15" thickBot="1" x14ac:dyDescent="0.35">
      <c r="A29" s="48" t="str">
        <f>A7</f>
        <v>Alycia Kunhert</v>
      </c>
      <c r="B29" s="1">
        <v>4</v>
      </c>
      <c r="C29" s="2">
        <v>6</v>
      </c>
      <c r="D29" s="53">
        <f>B29+C29</f>
        <v>10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5">H29+I29</f>
        <v>12</v>
      </c>
      <c r="K29" s="9">
        <v>6</v>
      </c>
      <c r="L29" s="2">
        <v>6</v>
      </c>
      <c r="M29" s="52">
        <f t="shared" ref="M29:M31" si="6">K29+L29</f>
        <v>12</v>
      </c>
      <c r="N29" s="1">
        <v>4</v>
      </c>
      <c r="O29" s="1">
        <v>6</v>
      </c>
      <c r="P29" s="49">
        <f t="shared" ref="P29:P31" si="7">N29+O29</f>
        <v>10</v>
      </c>
      <c r="Q29" s="9">
        <v>6</v>
      </c>
      <c r="R29" s="2">
        <v>6</v>
      </c>
      <c r="S29" s="52">
        <f t="shared" ref="S29:S31" si="8">Q29+R29</f>
        <v>12</v>
      </c>
      <c r="T29" s="1">
        <v>6</v>
      </c>
      <c r="U29" s="1">
        <v>0</v>
      </c>
      <c r="V29" s="49">
        <f t="shared" ref="V29:V31" si="9">T29+U29</f>
        <v>6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86</v>
      </c>
    </row>
    <row r="30" spans="1:26" ht="15" thickBot="1" x14ac:dyDescent="0.35">
      <c r="A30" s="48" t="str">
        <f>A8</f>
        <v>Lisa Dohle</v>
      </c>
      <c r="B30" s="1">
        <v>0</v>
      </c>
      <c r="C30" s="2">
        <v>6</v>
      </c>
      <c r="D30" s="49">
        <f>B30+C30</f>
        <v>6</v>
      </c>
      <c r="E30" s="9">
        <v>6</v>
      </c>
      <c r="F30" s="1">
        <v>0</v>
      </c>
      <c r="G30" s="52">
        <f>E30+F30</f>
        <v>6</v>
      </c>
      <c r="H30" s="1">
        <v>6</v>
      </c>
      <c r="I30" s="1">
        <v>6</v>
      </c>
      <c r="J30" s="49">
        <f t="shared" si="5"/>
        <v>12</v>
      </c>
      <c r="K30" s="1">
        <v>6</v>
      </c>
      <c r="L30" s="1">
        <v>6</v>
      </c>
      <c r="M30" s="52">
        <f t="shared" si="6"/>
        <v>12</v>
      </c>
      <c r="N30" s="1">
        <v>6</v>
      </c>
      <c r="O30" s="1">
        <v>6</v>
      </c>
      <c r="P30" s="49">
        <f t="shared" si="7"/>
        <v>12</v>
      </c>
      <c r="Q30" s="1">
        <v>6</v>
      </c>
      <c r="R30" s="1">
        <v>0</v>
      </c>
      <c r="S30" s="52">
        <f t="shared" si="8"/>
        <v>6</v>
      </c>
      <c r="T30" s="1">
        <v>0</v>
      </c>
      <c r="U30" s="1">
        <v>6</v>
      </c>
      <c r="V30" s="49">
        <f t="shared" si="9"/>
        <v>6</v>
      </c>
      <c r="W30" s="1">
        <v>6</v>
      </c>
      <c r="X30" s="1">
        <v>6</v>
      </c>
      <c r="Y30" s="59">
        <f t="shared" si="10"/>
        <v>12</v>
      </c>
      <c r="Z30" s="50">
        <f t="shared" si="11"/>
        <v>72</v>
      </c>
    </row>
    <row r="31" spans="1:26" ht="15" thickBot="1" x14ac:dyDescent="0.35">
      <c r="A31" s="48" t="str">
        <f>A9</f>
        <v>Mel Kuhnert</v>
      </c>
      <c r="B31" s="1">
        <v>6</v>
      </c>
      <c r="C31" s="2">
        <v>6</v>
      </c>
      <c r="D31" s="55">
        <f>B31+C31</f>
        <v>12</v>
      </c>
      <c r="E31" s="9">
        <v>6</v>
      </c>
      <c r="F31" s="1">
        <v>4</v>
      </c>
      <c r="G31" s="51">
        <f>E31+F31</f>
        <v>10</v>
      </c>
      <c r="H31" s="1">
        <v>6</v>
      </c>
      <c r="I31" s="1">
        <v>6</v>
      </c>
      <c r="J31" s="51">
        <f t="shared" si="5"/>
        <v>12</v>
      </c>
      <c r="K31" s="1">
        <v>6</v>
      </c>
      <c r="L31" s="1">
        <v>6</v>
      </c>
      <c r="M31" s="51">
        <f t="shared" si="6"/>
        <v>12</v>
      </c>
      <c r="N31" s="1">
        <v>6</v>
      </c>
      <c r="O31" s="1">
        <v>6</v>
      </c>
      <c r="P31" s="49">
        <f t="shared" si="7"/>
        <v>12</v>
      </c>
      <c r="Q31" s="1">
        <v>6</v>
      </c>
      <c r="R31" s="1">
        <v>0</v>
      </c>
      <c r="S31" s="52">
        <f t="shared" si="8"/>
        <v>6</v>
      </c>
      <c r="T31" s="1">
        <v>6</v>
      </c>
      <c r="U31" s="1">
        <v>6</v>
      </c>
      <c r="V31" s="51">
        <f t="shared" si="9"/>
        <v>12</v>
      </c>
      <c r="W31" s="1">
        <v>0</v>
      </c>
      <c r="X31" s="1">
        <v>6</v>
      </c>
      <c r="Y31" s="59">
        <f t="shared" si="10"/>
        <v>6</v>
      </c>
      <c r="Z31" s="50">
        <f t="shared" si="11"/>
        <v>82</v>
      </c>
    </row>
    <row r="32" spans="1:26" ht="15" thickBot="1" x14ac:dyDescent="0.35">
      <c r="C32" s="18" t="s">
        <v>17</v>
      </c>
      <c r="D32" s="25">
        <v>0</v>
      </c>
      <c r="E32" s="3"/>
      <c r="F32" s="5" t="s">
        <v>17</v>
      </c>
      <c r="G32" s="31">
        <v>0</v>
      </c>
      <c r="H32" s="4"/>
      <c r="I32" s="18" t="s">
        <v>17</v>
      </c>
      <c r="J32" s="25">
        <v>0</v>
      </c>
      <c r="K32" s="3"/>
      <c r="L32" s="5" t="s">
        <v>17</v>
      </c>
      <c r="M32" s="34">
        <v>0</v>
      </c>
      <c r="N32" s="4"/>
      <c r="O32" s="18" t="s">
        <v>17</v>
      </c>
      <c r="P32" s="11">
        <v>3.5</v>
      </c>
      <c r="Q32" s="3"/>
      <c r="R32" s="5" t="s">
        <v>17</v>
      </c>
      <c r="S32" s="31">
        <v>2.5</v>
      </c>
      <c r="T32" s="4"/>
      <c r="U32" s="18" t="s">
        <v>17</v>
      </c>
      <c r="V32" s="25">
        <v>0</v>
      </c>
      <c r="W32" s="3"/>
      <c r="X32" s="5" t="s">
        <v>17</v>
      </c>
      <c r="Y32" s="35">
        <v>3</v>
      </c>
      <c r="Z32" s="61">
        <f t="shared" si="11"/>
        <v>9</v>
      </c>
    </row>
    <row r="33" spans="1:27" ht="15" thickBot="1" x14ac:dyDescent="0.35">
      <c r="C33" s="26" t="s">
        <v>18</v>
      </c>
      <c r="D33" s="51">
        <f>SUM(D28:D32)</f>
        <v>34</v>
      </c>
      <c r="E33" s="4"/>
      <c r="F33" s="32" t="s">
        <v>20</v>
      </c>
      <c r="G33" s="54">
        <f>SUM(G28:G32)</f>
        <v>34</v>
      </c>
      <c r="I33" s="26" t="s">
        <v>27</v>
      </c>
      <c r="J33" s="51">
        <f>SUM(J28:J32)</f>
        <v>42</v>
      </c>
      <c r="K33" s="4"/>
      <c r="L33" s="33" t="s">
        <v>28</v>
      </c>
      <c r="M33" s="51">
        <f>SUM(M28:M32)</f>
        <v>44</v>
      </c>
      <c r="O33" s="26" t="s">
        <v>29</v>
      </c>
      <c r="P33" s="57">
        <f>SUM(P28:P32)</f>
        <v>37.5</v>
      </c>
      <c r="Q33" s="4"/>
      <c r="R33" s="32" t="s">
        <v>30</v>
      </c>
      <c r="S33" s="54">
        <f>SUM(S28:S32)</f>
        <v>32.5</v>
      </c>
      <c r="U33" s="26" t="s">
        <v>31</v>
      </c>
      <c r="V33" s="51">
        <f>SUM(V28:V32)</f>
        <v>28</v>
      </c>
      <c r="W33" s="4"/>
      <c r="X33" s="32" t="s">
        <v>32</v>
      </c>
      <c r="Y33" s="58">
        <f>SUM(Y28:Y32)</f>
        <v>39</v>
      </c>
      <c r="Z33" s="36">
        <f>SUM(Z28:Z32)</f>
        <v>291</v>
      </c>
      <c r="AA33">
        <f>D33+G33+J33+M33+P33+S33+V33+Y33</f>
        <v>291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Steven Craig</v>
      </c>
      <c r="B37" s="18">
        <v>0</v>
      </c>
      <c r="C37" s="29">
        <v>6</v>
      </c>
      <c r="D37" s="49">
        <f>B37+C37</f>
        <v>6</v>
      </c>
      <c r="E37" s="16">
        <v>6</v>
      </c>
      <c r="F37" s="5">
        <v>0</v>
      </c>
      <c r="G37" s="52">
        <f>E37+F37</f>
        <v>6</v>
      </c>
      <c r="H37" s="18">
        <v>0</v>
      </c>
      <c r="I37" s="29">
        <v>0</v>
      </c>
      <c r="J37" s="49">
        <f>H37+I37</f>
        <v>0</v>
      </c>
      <c r="K37" s="16">
        <v>6</v>
      </c>
      <c r="L37" s="5">
        <v>4</v>
      </c>
      <c r="M37" s="52">
        <f>K37+L37</f>
        <v>10</v>
      </c>
      <c r="N37" s="18">
        <v>2</v>
      </c>
      <c r="O37" s="29">
        <v>6</v>
      </c>
      <c r="P37" s="49">
        <f>N37+O37</f>
        <v>8</v>
      </c>
      <c r="Q37" s="16">
        <v>2</v>
      </c>
      <c r="R37" s="5">
        <v>6</v>
      </c>
      <c r="S37" s="52">
        <f>Q37+R37</f>
        <v>8</v>
      </c>
      <c r="T37" s="51">
        <f>D37+G37+J37+M37+P37+S37</f>
        <v>38</v>
      </c>
    </row>
    <row r="38" spans="1:27" ht="15" thickBot="1" x14ac:dyDescent="0.35">
      <c r="A38" s="48" t="str">
        <f>A7</f>
        <v>Alycia Kunhert</v>
      </c>
      <c r="B38" s="1">
        <v>6</v>
      </c>
      <c r="C38" s="2">
        <v>6</v>
      </c>
      <c r="D38" s="53">
        <f>B38+C38</f>
        <v>12</v>
      </c>
      <c r="E38" s="9">
        <v>6</v>
      </c>
      <c r="F38" s="2">
        <v>6</v>
      </c>
      <c r="G38" s="52">
        <f>E38+F38</f>
        <v>12</v>
      </c>
      <c r="H38" s="1">
        <v>0</v>
      </c>
      <c r="I38" s="1">
        <v>6</v>
      </c>
      <c r="J38" s="49">
        <f t="shared" ref="J38:J40" si="12">H38+I38</f>
        <v>6</v>
      </c>
      <c r="K38" s="9">
        <v>6</v>
      </c>
      <c r="L38" s="2">
        <v>6</v>
      </c>
      <c r="M38" s="52">
        <f t="shared" ref="M38:M40" si="13">K38+L38</f>
        <v>12</v>
      </c>
      <c r="N38" s="1">
        <v>2</v>
      </c>
      <c r="O38" s="1">
        <v>6</v>
      </c>
      <c r="P38" s="49">
        <f t="shared" ref="P38:P40" si="14">N38+O38</f>
        <v>8</v>
      </c>
      <c r="Q38" s="9">
        <v>6</v>
      </c>
      <c r="R38" s="2">
        <v>6</v>
      </c>
      <c r="S38" s="52">
        <f t="shared" ref="S38:S40" si="15">Q38+R38</f>
        <v>12</v>
      </c>
      <c r="T38" s="51">
        <f t="shared" ref="T38:T41" si="16">D38+G38+J38+M38+P38+S38</f>
        <v>62</v>
      </c>
    </row>
    <row r="39" spans="1:27" ht="15" thickBot="1" x14ac:dyDescent="0.35">
      <c r="A39" s="48" t="str">
        <f>A8</f>
        <v>Lisa Dohle</v>
      </c>
      <c r="B39" s="1">
        <v>4</v>
      </c>
      <c r="C39" s="2">
        <v>0</v>
      </c>
      <c r="D39" s="49">
        <f>B39+C39</f>
        <v>4</v>
      </c>
      <c r="E39" s="9">
        <v>4</v>
      </c>
      <c r="F39" s="1">
        <v>4</v>
      </c>
      <c r="G39" s="52">
        <f>E39+F39</f>
        <v>8</v>
      </c>
      <c r="H39" s="1">
        <v>0</v>
      </c>
      <c r="I39" s="1">
        <v>4</v>
      </c>
      <c r="J39" s="49">
        <f t="shared" si="12"/>
        <v>4</v>
      </c>
      <c r="K39" s="1">
        <v>6</v>
      </c>
      <c r="L39" s="1">
        <v>0</v>
      </c>
      <c r="M39" s="52">
        <f t="shared" si="13"/>
        <v>6</v>
      </c>
      <c r="N39" s="1">
        <v>0</v>
      </c>
      <c r="O39" s="1">
        <v>0</v>
      </c>
      <c r="P39" s="49">
        <f t="shared" si="14"/>
        <v>0</v>
      </c>
      <c r="Q39" s="1">
        <v>2</v>
      </c>
      <c r="R39" s="1">
        <v>0</v>
      </c>
      <c r="S39" s="52">
        <f t="shared" si="15"/>
        <v>2</v>
      </c>
      <c r="T39" s="51">
        <f t="shared" si="16"/>
        <v>24</v>
      </c>
    </row>
    <row r="40" spans="1:27" ht="15" thickBot="1" x14ac:dyDescent="0.35">
      <c r="A40" s="48" t="str">
        <f>A9</f>
        <v>Mel Kuhnert</v>
      </c>
      <c r="B40" s="1">
        <v>0</v>
      </c>
      <c r="C40" s="2">
        <v>0</v>
      </c>
      <c r="D40" s="55">
        <f>B40+C40</f>
        <v>0</v>
      </c>
      <c r="E40" s="9">
        <v>6</v>
      </c>
      <c r="F40" s="1">
        <v>0</v>
      </c>
      <c r="G40" s="51">
        <f>E40+F40</f>
        <v>6</v>
      </c>
      <c r="H40" s="1">
        <v>6</v>
      </c>
      <c r="I40" s="1">
        <v>6</v>
      </c>
      <c r="J40" s="51">
        <f t="shared" si="12"/>
        <v>12</v>
      </c>
      <c r="K40" s="1">
        <v>6</v>
      </c>
      <c r="L40" s="1">
        <v>0</v>
      </c>
      <c r="M40" s="51">
        <f t="shared" si="13"/>
        <v>6</v>
      </c>
      <c r="N40" s="1">
        <v>0</v>
      </c>
      <c r="O40" s="1">
        <v>0</v>
      </c>
      <c r="P40" s="51">
        <f t="shared" si="14"/>
        <v>0</v>
      </c>
      <c r="Q40" s="1">
        <v>6</v>
      </c>
      <c r="R40" s="1">
        <v>0</v>
      </c>
      <c r="S40" s="51">
        <f t="shared" si="15"/>
        <v>6</v>
      </c>
      <c r="T40" s="79">
        <f t="shared" si="16"/>
        <v>30</v>
      </c>
    </row>
    <row r="41" spans="1:27" ht="15" thickBot="1" x14ac:dyDescent="0.35">
      <c r="C41" s="18" t="s">
        <v>17</v>
      </c>
      <c r="D41" s="25">
        <v>0</v>
      </c>
      <c r="E41" s="3"/>
      <c r="F41" s="5" t="s">
        <v>17</v>
      </c>
      <c r="G41" s="31">
        <v>0</v>
      </c>
      <c r="H41" s="4"/>
      <c r="I41" s="18" t="s">
        <v>17</v>
      </c>
      <c r="J41" s="25">
        <v>0</v>
      </c>
      <c r="K41" s="3"/>
      <c r="L41" s="5" t="s">
        <v>17</v>
      </c>
      <c r="M41" s="34">
        <v>3</v>
      </c>
      <c r="N41" s="4"/>
      <c r="O41" s="18" t="s">
        <v>17</v>
      </c>
      <c r="P41" s="78">
        <v>3</v>
      </c>
      <c r="Q41" s="3"/>
      <c r="R41" s="5" t="s">
        <v>17</v>
      </c>
      <c r="S41" s="35">
        <v>3</v>
      </c>
      <c r="T41" s="51">
        <f t="shared" si="16"/>
        <v>9</v>
      </c>
    </row>
    <row r="42" spans="1:27" ht="15" thickBot="1" x14ac:dyDescent="0.35">
      <c r="C42" s="26" t="s">
        <v>18</v>
      </c>
      <c r="D42" s="51">
        <f>SUM(D37:D41)</f>
        <v>22</v>
      </c>
      <c r="E42" s="4"/>
      <c r="F42" s="32" t="s">
        <v>20</v>
      </c>
      <c r="G42" s="54">
        <f>SUM(G37:G41)</f>
        <v>32</v>
      </c>
      <c r="I42" s="26" t="s">
        <v>27</v>
      </c>
      <c r="J42" s="51">
        <f>SUM(J37:J41)</f>
        <v>22</v>
      </c>
      <c r="K42" s="4"/>
      <c r="L42" s="33" t="s">
        <v>28</v>
      </c>
      <c r="M42" s="51">
        <f>SUM(M37:M41)</f>
        <v>37</v>
      </c>
      <c r="O42" s="26" t="s">
        <v>29</v>
      </c>
      <c r="P42" s="51">
        <f>SUM(P37:P41)</f>
        <v>19</v>
      </c>
      <c r="Q42" s="4"/>
      <c r="R42" s="32" t="s">
        <v>30</v>
      </c>
      <c r="S42" s="58">
        <f>SUM(S37:S41)</f>
        <v>31</v>
      </c>
      <c r="T42" s="36">
        <f>SUM(T37:T41)</f>
        <v>163</v>
      </c>
      <c r="U42">
        <f>D42+G42+J42+M42+P42+S42</f>
        <v>163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Steven Craig</v>
      </c>
      <c r="B47" s="9"/>
      <c r="C47" s="1"/>
      <c r="D47" s="1"/>
      <c r="E47" s="1"/>
      <c r="F47" s="1"/>
      <c r="G47" s="1"/>
      <c r="H47" s="1"/>
      <c r="I47" s="2"/>
      <c r="J47" s="53">
        <f>SUM(B47:I47)</f>
        <v>0</v>
      </c>
    </row>
    <row r="48" spans="1:27" x14ac:dyDescent="0.3">
      <c r="A48" s="65" t="str">
        <f>A7</f>
        <v>Alycia Kunhert</v>
      </c>
      <c r="B48" s="9">
        <v>6</v>
      </c>
      <c r="C48" s="1">
        <v>0</v>
      </c>
      <c r="D48" s="1">
        <v>6</v>
      </c>
      <c r="E48" s="1">
        <v>0.5</v>
      </c>
      <c r="F48" s="1">
        <v>0</v>
      </c>
      <c r="G48" s="1">
        <v>6</v>
      </c>
      <c r="H48" s="1">
        <v>0</v>
      </c>
      <c r="I48" s="2">
        <v>0.5</v>
      </c>
      <c r="J48" s="53">
        <f t="shared" ref="J48:J50" si="17">SUM(B48:I48)</f>
        <v>19</v>
      </c>
    </row>
    <row r="49" spans="1:19" x14ac:dyDescent="0.3">
      <c r="A49" s="65" t="str">
        <f>A8</f>
        <v>Lisa Dohle</v>
      </c>
      <c r="B49" s="9">
        <v>6</v>
      </c>
      <c r="C49" s="1">
        <v>0</v>
      </c>
      <c r="D49" s="1">
        <v>0</v>
      </c>
      <c r="E49" s="1">
        <v>0.5</v>
      </c>
      <c r="F49" s="1">
        <v>6</v>
      </c>
      <c r="G49" s="1">
        <v>6</v>
      </c>
      <c r="H49" s="1">
        <v>0</v>
      </c>
      <c r="I49" s="2">
        <v>0.5</v>
      </c>
      <c r="J49" s="53">
        <f t="shared" si="17"/>
        <v>19</v>
      </c>
    </row>
    <row r="50" spans="1:19" ht="15" thickBot="1" x14ac:dyDescent="0.35">
      <c r="A50" s="77" t="str">
        <f>A9</f>
        <v>Mel Kuhnert</v>
      </c>
      <c r="B50" s="9">
        <v>0</v>
      </c>
      <c r="C50" s="1">
        <v>6</v>
      </c>
      <c r="D50" s="1">
        <v>0</v>
      </c>
      <c r="E50" s="1">
        <v>0.5</v>
      </c>
      <c r="F50" s="1">
        <v>0</v>
      </c>
      <c r="G50" s="1">
        <v>0</v>
      </c>
      <c r="H50" s="1">
        <v>6</v>
      </c>
      <c r="I50" s="2">
        <v>1</v>
      </c>
      <c r="J50" s="53">
        <f t="shared" si="17"/>
        <v>13.5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Steven Craig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Alycia Kunhert</v>
      </c>
      <c r="B55" s="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2">
        <v>0</v>
      </c>
      <c r="J55" s="53">
        <f t="shared" ref="J55:J57" si="18">SUM(B55:I55)</f>
        <v>0</v>
      </c>
    </row>
    <row r="56" spans="1:19" x14ac:dyDescent="0.3">
      <c r="A56" s="65" t="str">
        <f>A8</f>
        <v>Lisa Dohle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Mel Kuhnert</v>
      </c>
      <c r="B57" s="9">
        <v>0</v>
      </c>
      <c r="C57" s="1">
        <v>0</v>
      </c>
      <c r="D57" s="1">
        <v>0</v>
      </c>
      <c r="E57" s="1">
        <v>1</v>
      </c>
      <c r="F57" s="1">
        <v>0</v>
      </c>
      <c r="G57" s="1">
        <v>6</v>
      </c>
      <c r="H57" s="1">
        <v>6</v>
      </c>
      <c r="I57" s="2">
        <v>1.5</v>
      </c>
      <c r="J57" s="53">
        <f t="shared" si="18"/>
        <v>14.5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Steven Craig</v>
      </c>
      <c r="B61" s="9"/>
      <c r="C61" s="1"/>
      <c r="D61" s="1"/>
      <c r="E61" s="1"/>
      <c r="F61" s="2"/>
      <c r="G61" s="2"/>
      <c r="H61" s="1"/>
      <c r="I61" s="1"/>
      <c r="J61" s="1"/>
      <c r="K61" s="1"/>
      <c r="L61" s="1"/>
      <c r="M61" s="9"/>
      <c r="N61" s="1"/>
      <c r="O61" s="2"/>
      <c r="P61" s="52">
        <f>SUM(B61:O61)</f>
        <v>0</v>
      </c>
      <c r="Q61" s="9"/>
      <c r="R61" s="1"/>
      <c r="S61" s="75">
        <f>P61-R61</f>
        <v>0</v>
      </c>
    </row>
    <row r="62" spans="1:19" x14ac:dyDescent="0.3">
      <c r="A62" s="65" t="str">
        <f>A7</f>
        <v>Alycia Kunhert</v>
      </c>
      <c r="B62" s="9">
        <v>3</v>
      </c>
      <c r="C62" s="1">
        <v>6</v>
      </c>
      <c r="D62" s="1">
        <v>3</v>
      </c>
      <c r="E62" s="1">
        <v>0</v>
      </c>
      <c r="F62" s="2">
        <v>6</v>
      </c>
      <c r="G62" s="2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9">
        <v>0</v>
      </c>
      <c r="N62" s="1">
        <v>6</v>
      </c>
      <c r="O62" s="2">
        <v>1</v>
      </c>
      <c r="P62" s="53">
        <f>SUM(B62:O62)</f>
        <v>26</v>
      </c>
      <c r="Q62" s="9" t="s">
        <v>150</v>
      </c>
      <c r="R62" s="1">
        <v>16.8</v>
      </c>
      <c r="S62" s="75">
        <f t="shared" ref="S62:S64" si="19">P62-R62</f>
        <v>9.1999999999999993</v>
      </c>
    </row>
    <row r="63" spans="1:19" x14ac:dyDescent="0.3">
      <c r="A63" s="65" t="str">
        <f>A8</f>
        <v>Lisa Dohle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Mel Kuhnert</v>
      </c>
      <c r="B64" s="9"/>
      <c r="C64" s="1"/>
      <c r="D64" s="1"/>
      <c r="E64" s="1"/>
      <c r="F64" s="2"/>
      <c r="G64" s="2"/>
      <c r="H64" s="1"/>
      <c r="I64" s="1"/>
      <c r="J64" s="1"/>
      <c r="K64" s="1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3576-5EF4-4335-9AE9-5367C5E9764D}">
  <sheetPr>
    <pageSetUpPr fitToPage="1"/>
  </sheetPr>
  <dimension ref="A3:AA64"/>
  <sheetViews>
    <sheetView topLeftCell="A3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</cols>
  <sheetData>
    <row r="3" spans="1:20" ht="15" thickBot="1" x14ac:dyDescent="0.35"/>
    <row r="4" spans="1:20" ht="72" thickBot="1" x14ac:dyDescent="0.4">
      <c r="A4" s="100" t="s">
        <v>75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4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77</v>
      </c>
      <c r="B6" s="13" t="s">
        <v>4</v>
      </c>
      <c r="C6" s="45">
        <f>H13</f>
        <v>18</v>
      </c>
      <c r="D6" s="46">
        <f>S13</f>
        <v>18</v>
      </c>
      <c r="E6" s="46">
        <f>Z28</f>
        <v>78</v>
      </c>
      <c r="F6" s="66">
        <f>T37</f>
        <v>46</v>
      </c>
      <c r="G6" s="70">
        <f>SUM(C6:F6)</f>
        <v>160</v>
      </c>
      <c r="H6" s="45">
        <f>(G6/F5)*100</f>
        <v>74.074074074074076</v>
      </c>
      <c r="M6" s="48">
        <f>J47</f>
        <v>13.5</v>
      </c>
      <c r="N6" s="48">
        <f>J54</f>
        <v>31</v>
      </c>
      <c r="O6" s="48">
        <f>S61</f>
        <v>17.850000000000001</v>
      </c>
      <c r="P6" s="73">
        <f>SUM(M6:O6)</f>
        <v>62.35</v>
      </c>
      <c r="S6" s="73">
        <f>G6+P6</f>
        <v>222.35</v>
      </c>
    </row>
    <row r="7" spans="1:20" x14ac:dyDescent="0.3">
      <c r="A7" s="14" t="s">
        <v>107</v>
      </c>
      <c r="B7" s="14" t="s">
        <v>5</v>
      </c>
      <c r="C7" s="47">
        <f>H20</f>
        <v>18</v>
      </c>
      <c r="D7" s="48">
        <f>S20</f>
        <v>24</v>
      </c>
      <c r="E7" s="48">
        <f>Z29</f>
        <v>56</v>
      </c>
      <c r="F7" s="67">
        <f>T38</f>
        <v>50</v>
      </c>
      <c r="G7" s="71">
        <f t="shared" ref="G7:G9" si="0">SUM(C7:F7)</f>
        <v>148</v>
      </c>
      <c r="H7" s="45">
        <f>(G7/F5)*100</f>
        <v>68.518518518518519</v>
      </c>
      <c r="M7" s="48">
        <f t="shared" ref="M7:M9" si="1">J48</f>
        <v>13</v>
      </c>
      <c r="N7" s="48">
        <f>J55</f>
        <v>18.5</v>
      </c>
      <c r="O7" s="48">
        <f t="shared" ref="O7:O9" si="2">S62</f>
        <v>16.95</v>
      </c>
      <c r="P7" s="73">
        <f t="shared" ref="P7:P9" si="3">SUM(M7:O7)</f>
        <v>48.45</v>
      </c>
      <c r="S7" s="73">
        <f t="shared" ref="S7:S9" si="4">G7+P7</f>
        <v>196.45</v>
      </c>
    </row>
    <row r="8" spans="1:20" x14ac:dyDescent="0.3">
      <c r="A8" s="14" t="s">
        <v>108</v>
      </c>
      <c r="B8" s="14" t="s">
        <v>4</v>
      </c>
      <c r="C8" s="47">
        <f>H14</f>
        <v>6</v>
      </c>
      <c r="D8" s="48">
        <f>S14</f>
        <v>0</v>
      </c>
      <c r="E8" s="48">
        <f>Z30</f>
        <v>66</v>
      </c>
      <c r="F8" s="67">
        <f>T39</f>
        <v>60</v>
      </c>
      <c r="G8" s="71">
        <f t="shared" si="0"/>
        <v>132</v>
      </c>
      <c r="H8" s="45">
        <f>(G8/F5)*100</f>
        <v>61.111111111111114</v>
      </c>
      <c r="M8" s="48">
        <f t="shared" si="1"/>
        <v>7</v>
      </c>
      <c r="N8" s="48">
        <f>J56</f>
        <v>19</v>
      </c>
      <c r="O8" s="48">
        <f t="shared" si="2"/>
        <v>0</v>
      </c>
      <c r="P8" s="73">
        <f t="shared" si="3"/>
        <v>26</v>
      </c>
      <c r="S8" s="73">
        <f t="shared" si="4"/>
        <v>158</v>
      </c>
    </row>
    <row r="9" spans="1:20" ht="15" thickBot="1" x14ac:dyDescent="0.35">
      <c r="A9" s="15" t="s">
        <v>109</v>
      </c>
      <c r="B9" s="15" t="s">
        <v>5</v>
      </c>
      <c r="C9" s="47">
        <f>H21</f>
        <v>18</v>
      </c>
      <c r="D9" s="48">
        <f>S21</f>
        <v>18</v>
      </c>
      <c r="E9" s="48">
        <f>Z31</f>
        <v>66</v>
      </c>
      <c r="F9" s="67">
        <f>T40</f>
        <v>42</v>
      </c>
      <c r="G9" s="72">
        <f t="shared" si="0"/>
        <v>144</v>
      </c>
      <c r="H9" s="45">
        <f>(G9/F5)*100</f>
        <v>66.666666666666657</v>
      </c>
      <c r="M9" s="48">
        <f t="shared" si="1"/>
        <v>25</v>
      </c>
      <c r="N9" s="48">
        <f>J57</f>
        <v>7.5</v>
      </c>
      <c r="O9" s="48">
        <f t="shared" si="2"/>
        <v>36.129999999999995</v>
      </c>
      <c r="P9" s="73">
        <f t="shared" si="3"/>
        <v>68.63</v>
      </c>
      <c r="S9" s="73">
        <f t="shared" si="4"/>
        <v>212.63</v>
      </c>
    </row>
    <row r="10" spans="1:20" x14ac:dyDescent="0.3">
      <c r="G10" s="68">
        <f>SUM(G6:G9)</f>
        <v>584</v>
      </c>
    </row>
    <row r="11" spans="1:20" x14ac:dyDescent="0.3">
      <c r="A11" t="s">
        <v>4</v>
      </c>
      <c r="L11" t="str">
        <f>A11</f>
        <v>B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David Gorton</v>
      </c>
      <c r="B13" s="18">
        <v>6</v>
      </c>
      <c r="C13" s="29">
        <v>6</v>
      </c>
      <c r="D13" s="49">
        <f>B13+C13</f>
        <v>12</v>
      </c>
      <c r="E13" s="16">
        <v>6</v>
      </c>
      <c r="F13" s="5">
        <v>0</v>
      </c>
      <c r="G13" s="52">
        <f>E13+F13</f>
        <v>6</v>
      </c>
      <c r="H13" s="52">
        <f>D13+G13</f>
        <v>18</v>
      </c>
      <c r="L13" s="48" t="str">
        <f>A6</f>
        <v>David Gorton</v>
      </c>
      <c r="M13" s="3">
        <v>6</v>
      </c>
      <c r="N13" s="5">
        <v>0</v>
      </c>
      <c r="O13" s="52">
        <f>M13+N13</f>
        <v>6</v>
      </c>
      <c r="P13" s="16">
        <v>6</v>
      </c>
      <c r="Q13" s="5">
        <v>6</v>
      </c>
      <c r="R13" s="52">
        <f>P13+Q13</f>
        <v>12</v>
      </c>
      <c r="S13" s="52">
        <f>O13+R13</f>
        <v>18</v>
      </c>
    </row>
    <row r="14" spans="1:20" x14ac:dyDescent="0.3">
      <c r="A14" s="48" t="str">
        <f>A8</f>
        <v>Matt Gorton</v>
      </c>
      <c r="B14" s="1">
        <v>0</v>
      </c>
      <c r="C14" s="1">
        <v>0</v>
      </c>
      <c r="D14" s="50">
        <f>B14+C14</f>
        <v>0</v>
      </c>
      <c r="E14" s="9">
        <v>0</v>
      </c>
      <c r="F14" s="2">
        <v>6</v>
      </c>
      <c r="G14" s="52">
        <f>E14+F14</f>
        <v>6</v>
      </c>
      <c r="H14" s="52">
        <f>D14+G14</f>
        <v>6</v>
      </c>
      <c r="L14" s="48" t="str">
        <f>A8</f>
        <v>Matt Gorton</v>
      </c>
      <c r="M14" s="1">
        <v>0</v>
      </c>
      <c r="N14" s="2">
        <v>0</v>
      </c>
      <c r="O14" s="52">
        <f>M14+N14</f>
        <v>0</v>
      </c>
      <c r="P14" s="9">
        <v>0</v>
      </c>
      <c r="Q14" s="2">
        <v>0</v>
      </c>
      <c r="R14" s="52">
        <f>P14+Q14</f>
        <v>0</v>
      </c>
      <c r="S14" s="52">
        <f>O14+R14</f>
        <v>0</v>
      </c>
    </row>
    <row r="15" spans="1:20" ht="15" thickBot="1" x14ac:dyDescent="0.35">
      <c r="A15" s="4"/>
      <c r="B15" s="4"/>
      <c r="C15" s="18" t="s">
        <v>17</v>
      </c>
      <c r="D15" s="25">
        <v>2.5</v>
      </c>
      <c r="E15" s="1"/>
      <c r="F15" s="2" t="s">
        <v>17</v>
      </c>
      <c r="G15" s="20">
        <v>1.5</v>
      </c>
      <c r="H15" s="53">
        <f>D15+G15</f>
        <v>4</v>
      </c>
      <c r="L15" s="4"/>
      <c r="M15" s="4"/>
      <c r="N15" s="2" t="s">
        <v>17</v>
      </c>
      <c r="O15" s="20">
        <v>0</v>
      </c>
      <c r="P15" s="1"/>
      <c r="Q15" s="2" t="s">
        <v>17</v>
      </c>
      <c r="R15" s="20">
        <v>1.5</v>
      </c>
      <c r="S15" s="53">
        <f>O15+R15</f>
        <v>1.5</v>
      </c>
    </row>
    <row r="16" spans="1:20" ht="15" thickBot="1" x14ac:dyDescent="0.35">
      <c r="A16" s="4"/>
      <c r="C16" s="26" t="s">
        <v>18</v>
      </c>
      <c r="D16" s="51">
        <f>SUM(D13:D15)</f>
        <v>14.5</v>
      </c>
      <c r="E16" s="4"/>
      <c r="F16" s="30" t="s">
        <v>20</v>
      </c>
      <c r="G16" s="54">
        <f>SUM(G13:G15)</f>
        <v>13.5</v>
      </c>
      <c r="H16" s="37">
        <f>SUM(H13:H15)</f>
        <v>28</v>
      </c>
      <c r="I16">
        <f>D16+G16</f>
        <v>28</v>
      </c>
      <c r="L16" s="4"/>
      <c r="M16" s="4"/>
      <c r="N16" s="28" t="s">
        <v>19</v>
      </c>
      <c r="O16" s="55">
        <f>SUM(O13:O15)</f>
        <v>6</v>
      </c>
      <c r="P16" s="4"/>
      <c r="Q16" s="30" t="s">
        <v>20</v>
      </c>
      <c r="R16" s="55">
        <f>SUM(R13:R15)</f>
        <v>13.5</v>
      </c>
      <c r="S16" s="37">
        <f>SUM(S13:S15)</f>
        <v>19.5</v>
      </c>
      <c r="T16">
        <f>O16+R16</f>
        <v>19.5</v>
      </c>
    </row>
    <row r="18" spans="1:26" ht="15" thickBot="1" x14ac:dyDescent="0.35">
      <c r="A18" t="s">
        <v>5</v>
      </c>
      <c r="L18" t="str">
        <f>A18</f>
        <v>C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A7</f>
        <v>Steve Bradshaw</v>
      </c>
      <c r="B20" s="3">
        <v>6</v>
      </c>
      <c r="C20" s="5">
        <v>0</v>
      </c>
      <c r="D20" s="52">
        <f>B20+C20</f>
        <v>6</v>
      </c>
      <c r="E20" s="16">
        <v>6</v>
      </c>
      <c r="F20" s="5">
        <v>6</v>
      </c>
      <c r="G20" s="52">
        <f>E20+F20</f>
        <v>12</v>
      </c>
      <c r="H20" s="52">
        <f>D20+G20</f>
        <v>18</v>
      </c>
      <c r="L20" s="65" t="str">
        <f>A7</f>
        <v>Steve Bradshaw</v>
      </c>
      <c r="M20" s="16">
        <v>6</v>
      </c>
      <c r="N20" s="5">
        <v>6</v>
      </c>
      <c r="O20" s="52">
        <f>M20+N20</f>
        <v>12</v>
      </c>
      <c r="P20" s="16">
        <v>6</v>
      </c>
      <c r="Q20" s="5">
        <v>6</v>
      </c>
      <c r="R20" s="52">
        <f>P20+Q20</f>
        <v>12</v>
      </c>
      <c r="S20" s="52">
        <f>O20+R20</f>
        <v>24</v>
      </c>
    </row>
    <row r="21" spans="1:26" ht="15" thickBot="1" x14ac:dyDescent="0.35">
      <c r="A21" s="48" t="str">
        <f>A9</f>
        <v>Jackson Gorton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0</v>
      </c>
      <c r="G21" s="52">
        <f>E21+F21</f>
        <v>6</v>
      </c>
      <c r="H21" s="52">
        <f>D21+G21</f>
        <v>18</v>
      </c>
      <c r="L21" s="48" t="str">
        <f>A9</f>
        <v>Jackson Gorton</v>
      </c>
      <c r="M21" s="1">
        <v>6</v>
      </c>
      <c r="N21" s="2">
        <v>0</v>
      </c>
      <c r="O21" s="52">
        <f>M21+N21</f>
        <v>6</v>
      </c>
      <c r="P21" s="9">
        <v>6</v>
      </c>
      <c r="Q21" s="2">
        <v>6</v>
      </c>
      <c r="R21" s="52">
        <f>P21+Q21</f>
        <v>12</v>
      </c>
      <c r="S21" s="52">
        <f>O21+R21</f>
        <v>18</v>
      </c>
    </row>
    <row r="22" spans="1:26" ht="15" thickBot="1" x14ac:dyDescent="0.35">
      <c r="A22" s="4"/>
      <c r="B22" s="4"/>
      <c r="C22" s="1" t="s">
        <v>17</v>
      </c>
      <c r="D22" s="27">
        <v>1</v>
      </c>
      <c r="E22" s="1"/>
      <c r="F22" s="2" t="s">
        <v>17</v>
      </c>
      <c r="G22" s="20">
        <v>1</v>
      </c>
      <c r="H22" s="53">
        <f>D22+G22</f>
        <v>2</v>
      </c>
      <c r="L22" s="4"/>
      <c r="M22" s="4"/>
      <c r="N22" s="2" t="s">
        <v>17</v>
      </c>
      <c r="O22" s="20">
        <v>1</v>
      </c>
      <c r="P22" s="1"/>
      <c r="Q22" s="2" t="s">
        <v>17</v>
      </c>
      <c r="R22" s="20">
        <v>1</v>
      </c>
      <c r="S22" s="53">
        <f>O22+R22</f>
        <v>2</v>
      </c>
    </row>
    <row r="23" spans="1:26" ht="15" thickBot="1" x14ac:dyDescent="0.35">
      <c r="A23" s="4"/>
      <c r="B23" s="4"/>
      <c r="C23" s="28" t="s">
        <v>19</v>
      </c>
      <c r="D23" s="56">
        <f>SUM(D20:D22)</f>
        <v>19</v>
      </c>
      <c r="E23" s="4"/>
      <c r="F23" s="30" t="s">
        <v>20</v>
      </c>
      <c r="G23" s="55">
        <f>SUM(G20:G22)</f>
        <v>19</v>
      </c>
      <c r="H23" s="37">
        <f>SUM(H20:H22)</f>
        <v>38</v>
      </c>
      <c r="I23">
        <f>D23+G23</f>
        <v>38</v>
      </c>
      <c r="L23" s="4"/>
      <c r="M23" s="4"/>
      <c r="N23" s="28" t="s">
        <v>19</v>
      </c>
      <c r="O23" s="55">
        <f>SUM(O20:O22)</f>
        <v>19</v>
      </c>
      <c r="P23" s="4"/>
      <c r="Q23" s="30" t="s">
        <v>20</v>
      </c>
      <c r="R23" s="55">
        <f>SUM(R20:R22)</f>
        <v>25</v>
      </c>
      <c r="S23" s="37">
        <f>SUM(S20:S22)</f>
        <v>44</v>
      </c>
      <c r="T23">
        <f>O23+R23</f>
        <v>44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David Gorton</v>
      </c>
      <c r="B28" s="18">
        <v>6</v>
      </c>
      <c r="C28" s="29">
        <v>0</v>
      </c>
      <c r="D28" s="49">
        <f>B28+C28</f>
        <v>6</v>
      </c>
      <c r="E28" s="16">
        <v>6</v>
      </c>
      <c r="F28" s="5">
        <v>6</v>
      </c>
      <c r="G28" s="52">
        <f>E28+F28</f>
        <v>12</v>
      </c>
      <c r="H28" s="18">
        <v>0</v>
      </c>
      <c r="I28" s="29">
        <v>6</v>
      </c>
      <c r="J28" s="49">
        <f>H28+I28</f>
        <v>6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6</v>
      </c>
      <c r="P28" s="49">
        <f>N28+O28</f>
        <v>12</v>
      </c>
      <c r="Q28" s="16">
        <v>6</v>
      </c>
      <c r="R28" s="5">
        <v>6</v>
      </c>
      <c r="S28" s="52">
        <f>Q28+R28</f>
        <v>12</v>
      </c>
      <c r="T28" s="18">
        <v>6</v>
      </c>
      <c r="U28" s="29">
        <v>0</v>
      </c>
      <c r="V28" s="49">
        <f>T28+U28</f>
        <v>6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78</v>
      </c>
    </row>
    <row r="29" spans="1:26" ht="15" thickBot="1" x14ac:dyDescent="0.35">
      <c r="A29" s="48" t="str">
        <f>A7</f>
        <v>Steve Bradshaw</v>
      </c>
      <c r="B29" s="1">
        <v>0</v>
      </c>
      <c r="C29" s="2">
        <v>6</v>
      </c>
      <c r="D29" s="53">
        <f>B29+C29</f>
        <v>6</v>
      </c>
      <c r="E29" s="9">
        <v>2</v>
      </c>
      <c r="F29" s="2">
        <v>0</v>
      </c>
      <c r="G29" s="52">
        <f>E29+F29</f>
        <v>2</v>
      </c>
      <c r="H29" s="1">
        <v>0</v>
      </c>
      <c r="I29" s="1">
        <v>6</v>
      </c>
      <c r="J29" s="49">
        <f t="shared" ref="J29:J31" si="5">H29+I29</f>
        <v>6</v>
      </c>
      <c r="K29" s="9">
        <v>6</v>
      </c>
      <c r="L29" s="2">
        <v>6</v>
      </c>
      <c r="M29" s="52">
        <f t="shared" ref="M29:M31" si="6">K29+L29</f>
        <v>12</v>
      </c>
      <c r="N29" s="1">
        <v>6</v>
      </c>
      <c r="O29" s="1">
        <v>6</v>
      </c>
      <c r="P29" s="49">
        <f t="shared" ref="P29:P31" si="7">N29+O29</f>
        <v>12</v>
      </c>
      <c r="Q29" s="9">
        <v>6</v>
      </c>
      <c r="R29" s="2">
        <v>0</v>
      </c>
      <c r="S29" s="52">
        <f t="shared" ref="S29:S31" si="8">Q29+R29</f>
        <v>6</v>
      </c>
      <c r="T29" s="1">
        <v>0</v>
      </c>
      <c r="U29" s="1">
        <v>0</v>
      </c>
      <c r="V29" s="49">
        <f t="shared" ref="V29:V31" si="9">T29+U29</f>
        <v>0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56</v>
      </c>
    </row>
    <row r="30" spans="1:26" ht="15" thickBot="1" x14ac:dyDescent="0.35">
      <c r="A30" s="48" t="str">
        <f>A8</f>
        <v>Matt Gorton</v>
      </c>
      <c r="B30" s="1">
        <v>0</v>
      </c>
      <c r="C30" s="2">
        <v>6</v>
      </c>
      <c r="D30" s="49">
        <f>B30+C30</f>
        <v>6</v>
      </c>
      <c r="E30" s="9">
        <v>6</v>
      </c>
      <c r="F30" s="1">
        <v>0</v>
      </c>
      <c r="G30" s="52">
        <f>E30+F30</f>
        <v>6</v>
      </c>
      <c r="H30" s="1">
        <v>6</v>
      </c>
      <c r="I30" s="1">
        <v>6</v>
      </c>
      <c r="J30" s="49">
        <f t="shared" si="5"/>
        <v>12</v>
      </c>
      <c r="K30" s="1">
        <v>6</v>
      </c>
      <c r="L30" s="1">
        <v>6</v>
      </c>
      <c r="M30" s="52">
        <f t="shared" si="6"/>
        <v>12</v>
      </c>
      <c r="N30" s="1">
        <v>0</v>
      </c>
      <c r="O30" s="1">
        <v>6</v>
      </c>
      <c r="P30" s="49">
        <f t="shared" si="7"/>
        <v>6</v>
      </c>
      <c r="Q30" s="1">
        <v>0</v>
      </c>
      <c r="R30" s="1">
        <v>6</v>
      </c>
      <c r="S30" s="52">
        <f t="shared" si="8"/>
        <v>6</v>
      </c>
      <c r="T30" s="1">
        <v>0</v>
      </c>
      <c r="U30" s="1">
        <v>6</v>
      </c>
      <c r="V30" s="49">
        <f t="shared" si="9"/>
        <v>6</v>
      </c>
      <c r="W30" s="1">
        <v>6</v>
      </c>
      <c r="X30" s="1">
        <v>6</v>
      </c>
      <c r="Y30" s="59">
        <f t="shared" si="10"/>
        <v>12</v>
      </c>
      <c r="Z30" s="50">
        <f t="shared" si="11"/>
        <v>66</v>
      </c>
    </row>
    <row r="31" spans="1:26" ht="15" thickBot="1" x14ac:dyDescent="0.35">
      <c r="A31" s="48" t="str">
        <f>A9</f>
        <v>Jackson Gorton</v>
      </c>
      <c r="B31" s="1">
        <v>6</v>
      </c>
      <c r="C31" s="2">
        <v>0</v>
      </c>
      <c r="D31" s="55">
        <f>B31+C31</f>
        <v>6</v>
      </c>
      <c r="E31" s="9">
        <v>0</v>
      </c>
      <c r="F31" s="1">
        <v>6</v>
      </c>
      <c r="G31" s="51">
        <f>E31+F31</f>
        <v>6</v>
      </c>
      <c r="H31" s="1">
        <v>6</v>
      </c>
      <c r="I31" s="1">
        <v>6</v>
      </c>
      <c r="J31" s="51">
        <f t="shared" si="5"/>
        <v>12</v>
      </c>
      <c r="K31" s="1">
        <v>6</v>
      </c>
      <c r="L31" s="1">
        <v>0</v>
      </c>
      <c r="M31" s="51">
        <f t="shared" si="6"/>
        <v>6</v>
      </c>
      <c r="N31" s="1">
        <v>0</v>
      </c>
      <c r="O31" s="1">
        <v>6</v>
      </c>
      <c r="P31" s="49">
        <f t="shared" si="7"/>
        <v>6</v>
      </c>
      <c r="Q31" s="1">
        <v>6</v>
      </c>
      <c r="R31" s="1">
        <v>0</v>
      </c>
      <c r="S31" s="52">
        <f t="shared" si="8"/>
        <v>6</v>
      </c>
      <c r="T31" s="1">
        <v>6</v>
      </c>
      <c r="U31" s="1">
        <v>6</v>
      </c>
      <c r="V31" s="51">
        <f t="shared" si="9"/>
        <v>12</v>
      </c>
      <c r="W31" s="1">
        <v>6</v>
      </c>
      <c r="X31" s="1">
        <v>6</v>
      </c>
      <c r="Y31" s="59">
        <f t="shared" si="10"/>
        <v>12</v>
      </c>
      <c r="Z31" s="50">
        <f t="shared" si="11"/>
        <v>66</v>
      </c>
    </row>
    <row r="32" spans="1:26" ht="15" thickBot="1" x14ac:dyDescent="0.35">
      <c r="C32" s="18" t="s">
        <v>17</v>
      </c>
      <c r="D32" s="25">
        <v>2.5</v>
      </c>
      <c r="E32" s="3"/>
      <c r="F32" s="5" t="s">
        <v>17</v>
      </c>
      <c r="G32" s="31">
        <v>3.5</v>
      </c>
      <c r="H32" s="4"/>
      <c r="I32" s="18" t="s">
        <v>17</v>
      </c>
      <c r="J32" s="25">
        <v>2.5</v>
      </c>
      <c r="K32" s="3"/>
      <c r="L32" s="5" t="s">
        <v>17</v>
      </c>
      <c r="M32" s="34">
        <v>2.5</v>
      </c>
      <c r="N32" s="4"/>
      <c r="O32" s="18" t="s">
        <v>17</v>
      </c>
      <c r="P32" s="11">
        <v>5</v>
      </c>
      <c r="Q32" s="3"/>
      <c r="R32" s="5" t="s">
        <v>17</v>
      </c>
      <c r="S32" s="31">
        <v>4</v>
      </c>
      <c r="T32" s="4"/>
      <c r="U32" s="18" t="s">
        <v>17</v>
      </c>
      <c r="V32" s="25">
        <v>4</v>
      </c>
      <c r="W32" s="3"/>
      <c r="X32" s="5" t="s">
        <v>17</v>
      </c>
      <c r="Y32" s="35">
        <v>5</v>
      </c>
      <c r="Z32" s="61">
        <f t="shared" si="11"/>
        <v>29</v>
      </c>
    </row>
    <row r="33" spans="1:27" ht="15" thickBot="1" x14ac:dyDescent="0.35">
      <c r="C33" s="26" t="s">
        <v>18</v>
      </c>
      <c r="D33" s="51">
        <f>SUM(D28:D32)</f>
        <v>26.5</v>
      </c>
      <c r="E33" s="4"/>
      <c r="F33" s="32" t="s">
        <v>20</v>
      </c>
      <c r="G33" s="54">
        <f>SUM(G28:G32)</f>
        <v>29.5</v>
      </c>
      <c r="I33" s="26" t="s">
        <v>27</v>
      </c>
      <c r="J33" s="51">
        <f>SUM(J28:J32)</f>
        <v>38.5</v>
      </c>
      <c r="K33" s="4"/>
      <c r="L33" s="33" t="s">
        <v>28</v>
      </c>
      <c r="M33" s="51">
        <f>SUM(M28:M32)</f>
        <v>44.5</v>
      </c>
      <c r="O33" s="26" t="s">
        <v>29</v>
      </c>
      <c r="P33" s="57">
        <f>SUM(P28:P32)</f>
        <v>41</v>
      </c>
      <c r="Q33" s="4"/>
      <c r="R33" s="32" t="s">
        <v>30</v>
      </c>
      <c r="S33" s="54">
        <f>SUM(S28:S32)</f>
        <v>34</v>
      </c>
      <c r="U33" s="26" t="s">
        <v>31</v>
      </c>
      <c r="V33" s="51">
        <f>SUM(V28:V32)</f>
        <v>28</v>
      </c>
      <c r="W33" s="4"/>
      <c r="X33" s="32" t="s">
        <v>32</v>
      </c>
      <c r="Y33" s="58">
        <f>SUM(Y28:Y32)</f>
        <v>53</v>
      </c>
      <c r="Z33" s="36">
        <f>SUM(Z28:Z32)</f>
        <v>295</v>
      </c>
      <c r="AA33">
        <f>D33+G33+J33+M33+P33+S33+V33+Y33</f>
        <v>295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David Gorton</v>
      </c>
      <c r="B37" s="18">
        <v>6</v>
      </c>
      <c r="C37" s="29">
        <v>6</v>
      </c>
      <c r="D37" s="49">
        <f>B37+C37</f>
        <v>12</v>
      </c>
      <c r="E37" s="16">
        <v>6</v>
      </c>
      <c r="F37" s="5">
        <v>6</v>
      </c>
      <c r="G37" s="52">
        <f>E37+F37</f>
        <v>12</v>
      </c>
      <c r="H37" s="18">
        <v>0</v>
      </c>
      <c r="I37" s="29">
        <v>0</v>
      </c>
      <c r="J37" s="49">
        <f>H37+I37</f>
        <v>0</v>
      </c>
      <c r="K37" s="16">
        <v>0</v>
      </c>
      <c r="L37" s="5">
        <v>4</v>
      </c>
      <c r="M37" s="52">
        <f>K37+L37</f>
        <v>4</v>
      </c>
      <c r="N37" s="18">
        <v>0</v>
      </c>
      <c r="O37" s="29">
        <v>6</v>
      </c>
      <c r="P37" s="49">
        <f>N37+O37</f>
        <v>6</v>
      </c>
      <c r="Q37" s="16">
        <v>6</v>
      </c>
      <c r="R37" s="5">
        <v>6</v>
      </c>
      <c r="S37" s="52">
        <f>Q37+R37</f>
        <v>12</v>
      </c>
      <c r="T37" s="51">
        <f>D37+G37+J37+M37+P37+S37</f>
        <v>46</v>
      </c>
    </row>
    <row r="38" spans="1:27" ht="15" thickBot="1" x14ac:dyDescent="0.35">
      <c r="A38" s="48" t="str">
        <f>A7</f>
        <v>Steve Bradshaw</v>
      </c>
      <c r="B38" s="1">
        <v>6</v>
      </c>
      <c r="C38" s="2">
        <v>6</v>
      </c>
      <c r="D38" s="53">
        <f>B38+C38</f>
        <v>12</v>
      </c>
      <c r="E38" s="9">
        <v>6</v>
      </c>
      <c r="F38" s="2">
        <v>6</v>
      </c>
      <c r="G38" s="52">
        <f>E38+F38</f>
        <v>12</v>
      </c>
      <c r="H38" s="1">
        <v>2</v>
      </c>
      <c r="I38" s="1">
        <v>6</v>
      </c>
      <c r="J38" s="49">
        <f t="shared" ref="J38:J40" si="12">H38+I38</f>
        <v>8</v>
      </c>
      <c r="K38" s="9">
        <v>6</v>
      </c>
      <c r="L38" s="2">
        <v>6</v>
      </c>
      <c r="M38" s="52">
        <f t="shared" ref="M38:M40" si="13">K38+L38</f>
        <v>12</v>
      </c>
      <c r="N38" s="1">
        <v>0</v>
      </c>
      <c r="O38" s="1">
        <v>0</v>
      </c>
      <c r="P38" s="49">
        <f t="shared" ref="P38:P40" si="14">N38+O38</f>
        <v>0</v>
      </c>
      <c r="Q38" s="9">
        <v>0</v>
      </c>
      <c r="R38" s="2">
        <v>6</v>
      </c>
      <c r="S38" s="52">
        <f t="shared" ref="S38:S40" si="15">Q38+R38</f>
        <v>6</v>
      </c>
      <c r="T38" s="51">
        <f t="shared" ref="T38:T41" si="16">D38+G38+J38+M38+P38+S38</f>
        <v>50</v>
      </c>
    </row>
    <row r="39" spans="1:27" ht="15" thickBot="1" x14ac:dyDescent="0.35">
      <c r="A39" s="48" t="str">
        <f>A8</f>
        <v>Matt Gorton</v>
      </c>
      <c r="B39" s="1">
        <v>6</v>
      </c>
      <c r="C39" s="2">
        <v>6</v>
      </c>
      <c r="D39" s="49">
        <f>B39+C39</f>
        <v>12</v>
      </c>
      <c r="E39" s="9">
        <v>6</v>
      </c>
      <c r="F39" s="1">
        <v>6</v>
      </c>
      <c r="G39" s="52">
        <f>E39+F39</f>
        <v>12</v>
      </c>
      <c r="H39" s="1">
        <v>6</v>
      </c>
      <c r="I39" s="1">
        <v>0</v>
      </c>
      <c r="J39" s="49">
        <f t="shared" si="12"/>
        <v>6</v>
      </c>
      <c r="K39" s="1">
        <v>6</v>
      </c>
      <c r="L39" s="1">
        <v>6</v>
      </c>
      <c r="M39" s="52">
        <f t="shared" si="13"/>
        <v>12</v>
      </c>
      <c r="N39" s="1">
        <v>0</v>
      </c>
      <c r="O39" s="1">
        <v>6</v>
      </c>
      <c r="P39" s="49">
        <f t="shared" si="14"/>
        <v>6</v>
      </c>
      <c r="Q39" s="1">
        <v>6</v>
      </c>
      <c r="R39" s="1">
        <v>6</v>
      </c>
      <c r="S39" s="52">
        <f t="shared" si="15"/>
        <v>12</v>
      </c>
      <c r="T39" s="51">
        <f t="shared" si="16"/>
        <v>60</v>
      </c>
    </row>
    <row r="40" spans="1:27" ht="15" thickBot="1" x14ac:dyDescent="0.35">
      <c r="A40" s="48" t="str">
        <f>A9</f>
        <v>Jackson Gorton</v>
      </c>
      <c r="B40" s="1">
        <v>2</v>
      </c>
      <c r="C40" s="2">
        <v>0</v>
      </c>
      <c r="D40" s="55">
        <f>B40+C40</f>
        <v>2</v>
      </c>
      <c r="E40" s="9">
        <v>6</v>
      </c>
      <c r="F40" s="1">
        <v>6</v>
      </c>
      <c r="G40" s="51">
        <f>E40+F40</f>
        <v>12</v>
      </c>
      <c r="H40" s="1">
        <v>0</v>
      </c>
      <c r="I40" s="1">
        <v>0</v>
      </c>
      <c r="J40" s="51">
        <f t="shared" si="12"/>
        <v>0</v>
      </c>
      <c r="K40" s="1">
        <v>0</v>
      </c>
      <c r="L40" s="1">
        <v>6</v>
      </c>
      <c r="M40" s="51">
        <f t="shared" si="13"/>
        <v>6</v>
      </c>
      <c r="N40" s="1">
        <v>6</v>
      </c>
      <c r="O40" s="1">
        <v>4</v>
      </c>
      <c r="P40" s="51">
        <f t="shared" si="14"/>
        <v>10</v>
      </c>
      <c r="Q40" s="1">
        <v>6</v>
      </c>
      <c r="R40" s="1">
        <v>6</v>
      </c>
      <c r="S40" s="51">
        <f t="shared" si="15"/>
        <v>12</v>
      </c>
      <c r="T40" s="79">
        <f t="shared" si="16"/>
        <v>42</v>
      </c>
    </row>
    <row r="41" spans="1:27" ht="15" thickBot="1" x14ac:dyDescent="0.35">
      <c r="C41" s="18" t="s">
        <v>17</v>
      </c>
      <c r="D41" s="25">
        <v>3</v>
      </c>
      <c r="E41" s="3"/>
      <c r="F41" s="5" t="s">
        <v>17</v>
      </c>
      <c r="G41" s="31">
        <v>3</v>
      </c>
      <c r="H41" s="4"/>
      <c r="I41" s="18" t="s">
        <v>17</v>
      </c>
      <c r="J41" s="25">
        <v>1.5</v>
      </c>
      <c r="K41" s="3"/>
      <c r="L41" s="5" t="s">
        <v>17</v>
      </c>
      <c r="M41" s="34">
        <v>3.5</v>
      </c>
      <c r="N41" s="4"/>
      <c r="O41" s="18" t="s">
        <v>17</v>
      </c>
      <c r="P41" s="78">
        <v>5</v>
      </c>
      <c r="Q41" s="3"/>
      <c r="R41" s="5" t="s">
        <v>17</v>
      </c>
      <c r="S41" s="35">
        <v>5.5</v>
      </c>
      <c r="T41" s="51">
        <f t="shared" si="16"/>
        <v>21.5</v>
      </c>
    </row>
    <row r="42" spans="1:27" ht="15" thickBot="1" x14ac:dyDescent="0.35">
      <c r="C42" s="26" t="s">
        <v>18</v>
      </c>
      <c r="D42" s="51">
        <f>SUM(D37:D41)</f>
        <v>41</v>
      </c>
      <c r="E42" s="4"/>
      <c r="F42" s="32" t="s">
        <v>20</v>
      </c>
      <c r="G42" s="54">
        <f>SUM(G37:G41)</f>
        <v>51</v>
      </c>
      <c r="I42" s="26" t="s">
        <v>27</v>
      </c>
      <c r="J42" s="51">
        <f>SUM(J37:J41)</f>
        <v>15.5</v>
      </c>
      <c r="K42" s="4"/>
      <c r="L42" s="33" t="s">
        <v>28</v>
      </c>
      <c r="M42" s="51">
        <f>SUM(M37:M41)</f>
        <v>37.5</v>
      </c>
      <c r="O42" s="26" t="s">
        <v>29</v>
      </c>
      <c r="P42" s="51">
        <f>SUM(P37:P41)</f>
        <v>27</v>
      </c>
      <c r="Q42" s="4"/>
      <c r="R42" s="32" t="s">
        <v>30</v>
      </c>
      <c r="S42" s="58">
        <f>SUM(S37:S41)</f>
        <v>47.5</v>
      </c>
      <c r="T42" s="36">
        <f>SUM(T37:T41)</f>
        <v>219.5</v>
      </c>
      <c r="U42">
        <f>D42+G42+J42+M42+P42+S42</f>
        <v>219.5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David Gorton</v>
      </c>
      <c r="B47" s="9">
        <v>0</v>
      </c>
      <c r="C47" s="1">
        <v>6</v>
      </c>
      <c r="D47" s="1">
        <v>0</v>
      </c>
      <c r="E47" s="1">
        <v>1</v>
      </c>
      <c r="F47" s="1">
        <v>6</v>
      </c>
      <c r="G47" s="1">
        <v>0</v>
      </c>
      <c r="H47" s="1">
        <v>0</v>
      </c>
      <c r="I47" s="2">
        <v>0.5</v>
      </c>
      <c r="J47" s="53">
        <f>SUM(B47:I47)</f>
        <v>13.5</v>
      </c>
    </row>
    <row r="48" spans="1:27" x14ac:dyDescent="0.3">
      <c r="A48" s="65" t="str">
        <f>A7</f>
        <v>Steve Bradshaw</v>
      </c>
      <c r="B48" s="9">
        <v>0</v>
      </c>
      <c r="C48" s="1">
        <v>6</v>
      </c>
      <c r="D48" s="1">
        <v>6</v>
      </c>
      <c r="E48" s="1">
        <v>0.5</v>
      </c>
      <c r="F48" s="1">
        <v>0</v>
      </c>
      <c r="G48" s="1">
        <v>0</v>
      </c>
      <c r="H48" s="1">
        <v>0</v>
      </c>
      <c r="I48" s="2">
        <v>0.5</v>
      </c>
      <c r="J48" s="53">
        <f t="shared" ref="J48:J50" si="17">SUM(B48:I48)</f>
        <v>13</v>
      </c>
    </row>
    <row r="49" spans="1:20" x14ac:dyDescent="0.3">
      <c r="A49" s="65" t="str">
        <f>A8</f>
        <v>Matt Gorton</v>
      </c>
      <c r="B49" s="9">
        <v>0</v>
      </c>
      <c r="C49" s="1">
        <v>0</v>
      </c>
      <c r="D49" s="1">
        <v>0</v>
      </c>
      <c r="E49" s="1">
        <v>0.5</v>
      </c>
      <c r="F49" s="1">
        <v>0</v>
      </c>
      <c r="G49" s="1">
        <v>0</v>
      </c>
      <c r="H49" s="1">
        <v>6</v>
      </c>
      <c r="I49" s="2">
        <v>0.5</v>
      </c>
      <c r="J49" s="53">
        <f t="shared" si="17"/>
        <v>7</v>
      </c>
    </row>
    <row r="50" spans="1:20" ht="15" thickBot="1" x14ac:dyDescent="0.35">
      <c r="A50" s="77" t="str">
        <f>A9</f>
        <v>Jackson Gorton</v>
      </c>
      <c r="B50" s="9">
        <v>6</v>
      </c>
      <c r="C50" s="1">
        <v>6</v>
      </c>
      <c r="D50" s="1">
        <v>4</v>
      </c>
      <c r="E50" s="1">
        <v>1.5</v>
      </c>
      <c r="F50" s="1">
        <v>0</v>
      </c>
      <c r="G50" s="1">
        <v>0</v>
      </c>
      <c r="H50" s="1">
        <v>6</v>
      </c>
      <c r="I50" s="2">
        <v>1.5</v>
      </c>
      <c r="J50" s="53">
        <f t="shared" si="17"/>
        <v>25</v>
      </c>
    </row>
    <row r="52" spans="1:20" ht="15" thickBot="1" x14ac:dyDescent="0.35"/>
    <row r="53" spans="1:20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20" x14ac:dyDescent="0.3">
      <c r="A54" s="69" t="str">
        <f>A13</f>
        <v>David Gorton</v>
      </c>
      <c r="B54" s="9">
        <v>6</v>
      </c>
      <c r="C54" s="1">
        <v>6</v>
      </c>
      <c r="D54" s="1">
        <v>6</v>
      </c>
      <c r="E54" s="1">
        <v>0.5</v>
      </c>
      <c r="F54" s="1">
        <v>6</v>
      </c>
      <c r="G54" s="1">
        <v>0</v>
      </c>
      <c r="H54" s="1">
        <v>6</v>
      </c>
      <c r="I54" s="2">
        <v>0.5</v>
      </c>
      <c r="J54" s="53">
        <f>SUM(B54:I54)</f>
        <v>31</v>
      </c>
    </row>
    <row r="55" spans="1:20" x14ac:dyDescent="0.3">
      <c r="A55" s="65" t="str">
        <f>A7</f>
        <v>Steve Bradshaw</v>
      </c>
      <c r="B55" s="9">
        <v>0</v>
      </c>
      <c r="C55" s="1">
        <v>0</v>
      </c>
      <c r="D55" s="1">
        <v>0</v>
      </c>
      <c r="E55" s="1">
        <v>0</v>
      </c>
      <c r="F55" s="1">
        <v>6</v>
      </c>
      <c r="G55" s="1">
        <v>6</v>
      </c>
      <c r="H55" s="1">
        <v>6</v>
      </c>
      <c r="I55" s="2">
        <v>0.5</v>
      </c>
      <c r="J55" s="53">
        <f t="shared" ref="J55:J57" si="18">SUM(B55:I55)</f>
        <v>18.5</v>
      </c>
    </row>
    <row r="56" spans="1:20" x14ac:dyDescent="0.3">
      <c r="A56" s="65" t="str">
        <f>A8</f>
        <v>Matt Gorton</v>
      </c>
      <c r="B56" s="9">
        <v>0</v>
      </c>
      <c r="C56" s="1">
        <v>0</v>
      </c>
      <c r="D56" s="1">
        <v>0</v>
      </c>
      <c r="E56" s="1">
        <v>0.5</v>
      </c>
      <c r="F56" s="1">
        <v>6</v>
      </c>
      <c r="G56" s="1">
        <v>6</v>
      </c>
      <c r="H56" s="1">
        <v>6</v>
      </c>
      <c r="I56" s="2">
        <v>0.5</v>
      </c>
      <c r="J56" s="53">
        <f t="shared" si="18"/>
        <v>19</v>
      </c>
    </row>
    <row r="57" spans="1:20" ht="15" thickBot="1" x14ac:dyDescent="0.35">
      <c r="A57" s="77" t="str">
        <f>A9</f>
        <v>Jackson Gorton</v>
      </c>
      <c r="B57" s="9">
        <v>6</v>
      </c>
      <c r="C57" s="1">
        <v>0</v>
      </c>
      <c r="D57" s="1">
        <v>0</v>
      </c>
      <c r="E57" s="1">
        <v>0.5</v>
      </c>
      <c r="F57" s="1">
        <v>0</v>
      </c>
      <c r="G57" s="1">
        <v>0</v>
      </c>
      <c r="H57" s="1">
        <v>0</v>
      </c>
      <c r="I57" s="2">
        <v>1</v>
      </c>
      <c r="J57" s="53">
        <f t="shared" si="18"/>
        <v>7.5</v>
      </c>
    </row>
    <row r="59" spans="1:20" ht="15" thickBot="1" x14ac:dyDescent="0.35"/>
    <row r="60" spans="1:20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20" x14ac:dyDescent="0.3">
      <c r="A61" s="69" t="str">
        <f>A6</f>
        <v>David Gorton</v>
      </c>
      <c r="B61" s="9">
        <v>3</v>
      </c>
      <c r="C61" s="1">
        <v>6</v>
      </c>
      <c r="D61" s="1">
        <v>3</v>
      </c>
      <c r="E61" s="1">
        <v>0</v>
      </c>
      <c r="F61" s="2">
        <v>6</v>
      </c>
      <c r="G61" s="2">
        <v>2</v>
      </c>
      <c r="H61" s="1">
        <v>0</v>
      </c>
      <c r="I61" s="1">
        <v>0</v>
      </c>
      <c r="J61" s="1">
        <v>3</v>
      </c>
      <c r="K61" s="1">
        <v>1</v>
      </c>
      <c r="L61" s="1">
        <v>0</v>
      </c>
      <c r="M61" s="9">
        <v>0</v>
      </c>
      <c r="N61" s="1">
        <v>0</v>
      </c>
      <c r="O61" s="2">
        <v>1.5</v>
      </c>
      <c r="P61" s="52">
        <f>SUM(B61:O61)</f>
        <v>25.5</v>
      </c>
      <c r="Q61" s="9">
        <v>57.65</v>
      </c>
      <c r="R61" s="1">
        <v>7.65</v>
      </c>
      <c r="S61" s="75">
        <f>P61-R61</f>
        <v>17.850000000000001</v>
      </c>
    </row>
    <row r="62" spans="1:20" x14ac:dyDescent="0.3">
      <c r="A62" s="65" t="str">
        <f>A7</f>
        <v>Steve Bradshaw</v>
      </c>
      <c r="B62" s="9">
        <v>3</v>
      </c>
      <c r="C62" s="1">
        <v>6</v>
      </c>
      <c r="D62" s="1">
        <v>3</v>
      </c>
      <c r="E62" s="1">
        <v>6</v>
      </c>
      <c r="F62" s="2">
        <v>6</v>
      </c>
      <c r="G62" s="2">
        <v>1</v>
      </c>
      <c r="H62" s="1">
        <v>6</v>
      </c>
      <c r="I62" s="1">
        <v>6</v>
      </c>
      <c r="J62" s="1">
        <v>3</v>
      </c>
      <c r="K62" s="1">
        <v>2</v>
      </c>
      <c r="L62" s="1">
        <v>0</v>
      </c>
      <c r="M62" s="9">
        <v>0</v>
      </c>
      <c r="N62" s="1">
        <v>0</v>
      </c>
      <c r="O62" s="2">
        <v>1.5</v>
      </c>
      <c r="P62" s="53">
        <f>SUM(B62:O62)</f>
        <v>43.5</v>
      </c>
      <c r="Q62" s="9" t="s">
        <v>142</v>
      </c>
      <c r="R62" s="1">
        <v>26.55</v>
      </c>
      <c r="S62" s="75">
        <f t="shared" ref="S62:S64" si="19">P62-R62</f>
        <v>16.95</v>
      </c>
    </row>
    <row r="63" spans="1:20" x14ac:dyDescent="0.3">
      <c r="A63" s="65" t="str">
        <f>A8</f>
        <v>Matt Gorton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  <c r="T63" t="s">
        <v>136</v>
      </c>
    </row>
    <row r="64" spans="1:20" ht="15" thickBot="1" x14ac:dyDescent="0.35">
      <c r="A64" s="77" t="str">
        <f>A9</f>
        <v>Jackson Gorton</v>
      </c>
      <c r="B64" s="9">
        <v>3</v>
      </c>
      <c r="C64" s="1">
        <v>6</v>
      </c>
      <c r="D64" s="1">
        <v>3</v>
      </c>
      <c r="E64" s="1">
        <v>6</v>
      </c>
      <c r="F64" s="2">
        <v>6</v>
      </c>
      <c r="G64" s="2">
        <v>1</v>
      </c>
      <c r="H64" s="1">
        <v>0</v>
      </c>
      <c r="I64" s="1">
        <v>6</v>
      </c>
      <c r="J64" s="1">
        <v>3</v>
      </c>
      <c r="K64" s="1">
        <v>1</v>
      </c>
      <c r="L64" s="1">
        <v>6</v>
      </c>
      <c r="M64" s="9">
        <v>6</v>
      </c>
      <c r="N64" s="1">
        <v>6</v>
      </c>
      <c r="O64" s="2">
        <v>2</v>
      </c>
      <c r="P64" s="55">
        <f>SUM(B64:O64)</f>
        <v>55</v>
      </c>
      <c r="Q64" s="9" t="s">
        <v>143</v>
      </c>
      <c r="R64" s="1">
        <v>18.87</v>
      </c>
      <c r="S64" s="75">
        <f t="shared" si="19"/>
        <v>36.129999999999995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7E9B-076E-47CF-AB1B-1987CC8C89E4}">
  <sheetPr>
    <pageSetUpPr fitToPage="1"/>
  </sheetPr>
  <dimension ref="A3:AA64"/>
  <sheetViews>
    <sheetView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  <col min="12" max="12" width="13.77734375" bestFit="1" customWidth="1"/>
  </cols>
  <sheetData>
    <row r="3" spans="1:20" ht="15" thickBot="1" x14ac:dyDescent="0.35"/>
    <row r="4" spans="1:20" ht="71.400000000000006" thickBot="1" x14ac:dyDescent="0.4">
      <c r="A4" s="63" t="s">
        <v>78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5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79</v>
      </c>
      <c r="B6" s="13" t="s">
        <v>5</v>
      </c>
      <c r="C6" s="45">
        <f>H14</f>
        <v>22</v>
      </c>
      <c r="D6" s="46">
        <f>S13</f>
        <v>24</v>
      </c>
      <c r="E6" s="46">
        <f>Z28</f>
        <v>70</v>
      </c>
      <c r="F6" s="66">
        <f>T37</f>
        <v>48</v>
      </c>
      <c r="G6" s="70">
        <f>SUM(C6:F6)</f>
        <v>164</v>
      </c>
      <c r="H6" s="45">
        <f>(G6/F5)*100</f>
        <v>75.925925925925924</v>
      </c>
      <c r="M6" s="48">
        <f>J47</f>
        <v>28</v>
      </c>
      <c r="N6" s="48">
        <f>J54</f>
        <v>34</v>
      </c>
      <c r="O6" s="48">
        <f>S61</f>
        <v>50.26</v>
      </c>
      <c r="P6" s="73">
        <f>SUM(M6:O6)</f>
        <v>112.25999999999999</v>
      </c>
      <c r="S6" s="73">
        <f>G6+P6</f>
        <v>276.26</v>
      </c>
    </row>
    <row r="7" spans="1:20" x14ac:dyDescent="0.3">
      <c r="A7" s="14" t="s">
        <v>116</v>
      </c>
      <c r="B7" s="14" t="s">
        <v>5</v>
      </c>
      <c r="C7" s="47">
        <f>H20</f>
        <v>6</v>
      </c>
      <c r="D7" s="48">
        <f>S20</f>
        <v>12</v>
      </c>
      <c r="E7" s="48">
        <f>Z29</f>
        <v>54</v>
      </c>
      <c r="F7" s="67">
        <f>T38</f>
        <v>32</v>
      </c>
      <c r="G7" s="71">
        <f t="shared" ref="G7:G9" si="0">SUM(C7:F7)</f>
        <v>104</v>
      </c>
      <c r="H7" s="45">
        <f>(G7/F5)*100</f>
        <v>48.148148148148145</v>
      </c>
      <c r="M7" s="48">
        <f t="shared" ref="M7:M9" si="1">J48</f>
        <v>0</v>
      </c>
      <c r="N7" s="48">
        <f>J55</f>
        <v>1</v>
      </c>
      <c r="O7" s="48">
        <f t="shared" ref="O7:O9" si="2">S62</f>
        <v>0</v>
      </c>
      <c r="P7" s="73">
        <f t="shared" ref="P7:P9" si="3">SUM(M7:O7)</f>
        <v>1</v>
      </c>
      <c r="S7" s="73">
        <f t="shared" ref="S7:S9" si="4">G7+P7</f>
        <v>105</v>
      </c>
    </row>
    <row r="8" spans="1:20" x14ac:dyDescent="0.3">
      <c r="A8" s="14" t="s">
        <v>117</v>
      </c>
      <c r="B8" s="14" t="s">
        <v>5</v>
      </c>
      <c r="C8" s="47">
        <f>H21</f>
        <v>22</v>
      </c>
      <c r="D8" s="48">
        <f>S21</f>
        <v>18</v>
      </c>
      <c r="E8" s="48">
        <f>Z30</f>
        <v>64</v>
      </c>
      <c r="F8" s="67">
        <f>T39</f>
        <v>50</v>
      </c>
      <c r="G8" s="71">
        <f t="shared" si="0"/>
        <v>154</v>
      </c>
      <c r="H8" s="45">
        <f>(G8/F5)*100</f>
        <v>71.296296296296291</v>
      </c>
      <c r="M8" s="48">
        <f t="shared" si="1"/>
        <v>31</v>
      </c>
      <c r="N8" s="48">
        <f>J56</f>
        <v>13</v>
      </c>
      <c r="O8" s="48">
        <f t="shared" si="2"/>
        <v>0</v>
      </c>
      <c r="P8" s="73">
        <f t="shared" si="3"/>
        <v>44</v>
      </c>
      <c r="S8" s="73">
        <f t="shared" si="4"/>
        <v>198</v>
      </c>
    </row>
    <row r="9" spans="1:20" ht="15" thickBot="1" x14ac:dyDescent="0.35">
      <c r="A9" s="15" t="s">
        <v>129</v>
      </c>
      <c r="B9" s="15" t="s">
        <v>5</v>
      </c>
      <c r="C9" s="47">
        <f>H13</f>
        <v>24</v>
      </c>
      <c r="D9" s="48">
        <f>S14</f>
        <v>18</v>
      </c>
      <c r="E9" s="48">
        <f>Z31</f>
        <v>40</v>
      </c>
      <c r="F9" s="67">
        <f>T40</f>
        <v>66</v>
      </c>
      <c r="G9" s="72">
        <f t="shared" si="0"/>
        <v>148</v>
      </c>
      <c r="H9" s="45">
        <f>(G9/F5)*100</f>
        <v>68.518518518518519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148</v>
      </c>
    </row>
    <row r="10" spans="1:20" x14ac:dyDescent="0.3">
      <c r="G10" s="68">
        <f>SUM(G6:G9)</f>
        <v>570</v>
      </c>
    </row>
    <row r="11" spans="1:20" x14ac:dyDescent="0.3">
      <c r="A11" t="s">
        <v>5</v>
      </c>
      <c r="L11" t="str">
        <f>A11</f>
        <v>C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A9</f>
        <v>SPARE</v>
      </c>
      <c r="B13" s="18">
        <v>6</v>
      </c>
      <c r="C13" s="29">
        <v>6</v>
      </c>
      <c r="D13" s="49">
        <f>B13+C13</f>
        <v>12</v>
      </c>
      <c r="E13" s="16">
        <v>6</v>
      </c>
      <c r="F13" s="5">
        <v>6</v>
      </c>
      <c r="G13" s="52">
        <f>E13+F13</f>
        <v>12</v>
      </c>
      <c r="H13" s="52">
        <f>D13+G13</f>
        <v>24</v>
      </c>
      <c r="L13" s="48" t="str">
        <f>A6</f>
        <v>Steven Craig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6</v>
      </c>
      <c r="R13" s="52">
        <f>P13+Q13</f>
        <v>12</v>
      </c>
      <c r="S13" s="52">
        <f>O13+R13</f>
        <v>24</v>
      </c>
    </row>
    <row r="14" spans="1:20" x14ac:dyDescent="0.3">
      <c r="A14" s="48" t="str">
        <f>A6</f>
        <v>Steven Craig</v>
      </c>
      <c r="B14" s="1">
        <v>6</v>
      </c>
      <c r="C14" s="1">
        <v>6</v>
      </c>
      <c r="D14" s="50">
        <f>B14+C14</f>
        <v>12</v>
      </c>
      <c r="E14" s="9">
        <v>4</v>
      </c>
      <c r="F14" s="2">
        <v>6</v>
      </c>
      <c r="G14" s="52">
        <f>E14+F14</f>
        <v>10</v>
      </c>
      <c r="H14" s="52">
        <f>D14+G14</f>
        <v>22</v>
      </c>
      <c r="L14" s="48" t="str">
        <f>A9</f>
        <v>SPARE</v>
      </c>
      <c r="M14" s="1">
        <v>6</v>
      </c>
      <c r="N14" s="2">
        <v>6</v>
      </c>
      <c r="O14" s="52">
        <f>M14+N14</f>
        <v>12</v>
      </c>
      <c r="P14" s="9">
        <v>6</v>
      </c>
      <c r="Q14" s="2">
        <v>0</v>
      </c>
      <c r="R14" s="52">
        <f>P14+Q14</f>
        <v>6</v>
      </c>
      <c r="S14" s="52">
        <f>O14+R14</f>
        <v>18</v>
      </c>
    </row>
    <row r="15" spans="1:20" ht="15" thickBot="1" x14ac:dyDescent="0.35">
      <c r="A15" s="4"/>
      <c r="B15" s="4"/>
      <c r="C15" s="18" t="s">
        <v>17</v>
      </c>
      <c r="D15" s="25">
        <v>1</v>
      </c>
      <c r="E15" s="1"/>
      <c r="F15" s="2" t="s">
        <v>17</v>
      </c>
      <c r="G15" s="20">
        <v>1</v>
      </c>
      <c r="H15" s="53">
        <f>D15+G15</f>
        <v>2</v>
      </c>
      <c r="L15" s="4"/>
      <c r="M15" s="4"/>
      <c r="N15" s="2" t="s">
        <v>17</v>
      </c>
      <c r="O15" s="20">
        <v>1.5</v>
      </c>
      <c r="P15" s="1"/>
      <c r="Q15" s="2" t="s">
        <v>17</v>
      </c>
      <c r="R15" s="20">
        <v>1</v>
      </c>
      <c r="S15" s="53">
        <f>O15+R15</f>
        <v>2.5</v>
      </c>
    </row>
    <row r="16" spans="1:20" ht="15" thickBot="1" x14ac:dyDescent="0.35">
      <c r="A16" s="4"/>
      <c r="C16" s="26" t="s">
        <v>18</v>
      </c>
      <c r="D16" s="51">
        <f>SUM(D13:D15)</f>
        <v>25</v>
      </c>
      <c r="E16" s="4"/>
      <c r="F16" s="30" t="s">
        <v>20</v>
      </c>
      <c r="G16" s="54">
        <f>SUM(G13:G15)</f>
        <v>23</v>
      </c>
      <c r="H16" s="37">
        <f>SUM(H13:H15)</f>
        <v>48</v>
      </c>
      <c r="I16">
        <f>D16+G16</f>
        <v>48</v>
      </c>
      <c r="L16" s="4"/>
      <c r="M16" s="4"/>
      <c r="N16" s="28" t="s">
        <v>19</v>
      </c>
      <c r="O16" s="55">
        <f>SUM(O13:O15)</f>
        <v>25.5</v>
      </c>
      <c r="P16" s="4"/>
      <c r="Q16" s="30" t="s">
        <v>20</v>
      </c>
      <c r="R16" s="55">
        <f>SUM(R13:R15)</f>
        <v>19</v>
      </c>
      <c r="S16" s="37">
        <f>SUM(S13:S15)</f>
        <v>44.5</v>
      </c>
      <c r="T16">
        <f>O16+R16</f>
        <v>44.5</v>
      </c>
    </row>
    <row r="18" spans="1:26" ht="15" thickBot="1" x14ac:dyDescent="0.35">
      <c r="A18" t="s">
        <v>5</v>
      </c>
      <c r="L18" t="s">
        <v>5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A7</f>
        <v>Lauren Redgate</v>
      </c>
      <c r="B20" s="3">
        <v>6</v>
      </c>
      <c r="C20" s="5">
        <v>0</v>
      </c>
      <c r="D20" s="52">
        <f>B20+C20</f>
        <v>6</v>
      </c>
      <c r="E20" s="16">
        <v>0</v>
      </c>
      <c r="F20" s="5">
        <v>0</v>
      </c>
      <c r="G20" s="52">
        <f>E20+F20</f>
        <v>0</v>
      </c>
      <c r="H20" s="52">
        <f>D20+G20</f>
        <v>6</v>
      </c>
      <c r="L20" s="65" t="str">
        <f>A7</f>
        <v>Lauren Redgate</v>
      </c>
      <c r="M20" s="16">
        <v>6</v>
      </c>
      <c r="N20" s="5">
        <v>0</v>
      </c>
      <c r="O20" s="52">
        <f>M20+N20</f>
        <v>6</v>
      </c>
      <c r="P20" s="16">
        <v>6</v>
      </c>
      <c r="Q20" s="5">
        <v>0</v>
      </c>
      <c r="R20" s="52">
        <f>P20+Q20</f>
        <v>6</v>
      </c>
      <c r="S20" s="52">
        <f>O20+R20</f>
        <v>12</v>
      </c>
    </row>
    <row r="21" spans="1:26" ht="15" thickBot="1" x14ac:dyDescent="0.35">
      <c r="A21" s="48" t="str">
        <f>A8</f>
        <v>Isabelle Kesby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4</v>
      </c>
      <c r="G21" s="52">
        <f>E21+F21</f>
        <v>10</v>
      </c>
      <c r="H21" s="52">
        <f>D21+G21</f>
        <v>22</v>
      </c>
      <c r="L21" s="48" t="str">
        <f>A8</f>
        <v>Isabelle Kesby</v>
      </c>
      <c r="M21" s="1">
        <v>6</v>
      </c>
      <c r="N21" s="2">
        <v>6</v>
      </c>
      <c r="O21" s="52">
        <f>M21+N21</f>
        <v>12</v>
      </c>
      <c r="P21" s="9">
        <v>6</v>
      </c>
      <c r="Q21" s="2">
        <v>0</v>
      </c>
      <c r="R21" s="52">
        <f>P21+Q21</f>
        <v>6</v>
      </c>
      <c r="S21" s="52">
        <f>O21+R21</f>
        <v>18</v>
      </c>
    </row>
    <row r="22" spans="1:26" ht="15" thickBot="1" x14ac:dyDescent="0.35">
      <c r="A22" s="4"/>
      <c r="B22" s="4"/>
      <c r="C22" s="1" t="s">
        <v>17</v>
      </c>
      <c r="D22" s="27">
        <v>1</v>
      </c>
      <c r="E22" s="1"/>
      <c r="F22" s="2" t="s">
        <v>17</v>
      </c>
      <c r="G22" s="20">
        <v>0</v>
      </c>
      <c r="H22" s="53">
        <f>D22+G22</f>
        <v>1</v>
      </c>
      <c r="L22" s="4"/>
      <c r="M22" s="4"/>
      <c r="N22" s="2" t="s">
        <v>17</v>
      </c>
      <c r="O22" s="20">
        <v>0.5</v>
      </c>
      <c r="P22" s="1"/>
      <c r="Q22" s="2" t="s">
        <v>17</v>
      </c>
      <c r="R22" s="20">
        <v>0</v>
      </c>
      <c r="S22" s="53">
        <f>O22+R22</f>
        <v>0.5</v>
      </c>
    </row>
    <row r="23" spans="1:26" ht="15" thickBot="1" x14ac:dyDescent="0.35">
      <c r="A23" s="4"/>
      <c r="B23" s="4"/>
      <c r="C23" s="28" t="s">
        <v>19</v>
      </c>
      <c r="D23" s="56">
        <f>SUM(D20:D22)</f>
        <v>19</v>
      </c>
      <c r="E23" s="4"/>
      <c r="F23" s="30" t="s">
        <v>20</v>
      </c>
      <c r="G23" s="55">
        <f>SUM(G20:G22)</f>
        <v>10</v>
      </c>
      <c r="H23" s="37">
        <f>SUM(H20:H22)</f>
        <v>29</v>
      </c>
      <c r="I23">
        <f>D23+G23</f>
        <v>29</v>
      </c>
      <c r="L23" s="4"/>
      <c r="M23" s="4"/>
      <c r="N23" s="28" t="s">
        <v>19</v>
      </c>
      <c r="O23" s="55">
        <f>SUM(O20:O22)</f>
        <v>18.5</v>
      </c>
      <c r="P23" s="4"/>
      <c r="Q23" s="30" t="s">
        <v>20</v>
      </c>
      <c r="R23" s="55">
        <f>SUM(R20:R22)</f>
        <v>12</v>
      </c>
      <c r="S23" s="37">
        <f>SUM(S20:S22)</f>
        <v>30.5</v>
      </c>
      <c r="T23">
        <f>O23+R23</f>
        <v>30.5</v>
      </c>
    </row>
    <row r="26" spans="1:26" ht="15" thickBot="1" x14ac:dyDescent="0.35"/>
    <row r="27" spans="1:26" ht="15" thickBot="1" x14ac:dyDescent="0.35">
      <c r="A27" s="21" t="s">
        <v>9</v>
      </c>
      <c r="B27" s="91" t="s">
        <v>14</v>
      </c>
      <c r="C27" s="92"/>
      <c r="D27" s="93"/>
      <c r="E27" s="94" t="s">
        <v>15</v>
      </c>
      <c r="F27" s="95"/>
      <c r="G27" s="97"/>
      <c r="H27" s="91" t="s">
        <v>21</v>
      </c>
      <c r="I27" s="92"/>
      <c r="J27" s="93"/>
      <c r="K27" s="94" t="s">
        <v>22</v>
      </c>
      <c r="L27" s="95"/>
      <c r="M27" s="97"/>
      <c r="N27" s="91" t="s">
        <v>23</v>
      </c>
      <c r="O27" s="92"/>
      <c r="P27" s="93"/>
      <c r="Q27" s="94" t="s">
        <v>24</v>
      </c>
      <c r="R27" s="95"/>
      <c r="S27" s="97"/>
      <c r="T27" s="91" t="s">
        <v>25</v>
      </c>
      <c r="U27" s="92"/>
      <c r="V27" s="93"/>
      <c r="W27" s="94" t="s">
        <v>26</v>
      </c>
      <c r="X27" s="95"/>
      <c r="Y27" s="96"/>
      <c r="Z27" s="24" t="s">
        <v>16</v>
      </c>
    </row>
    <row r="28" spans="1:26" ht="15" thickBot="1" x14ac:dyDescent="0.35">
      <c r="A28" s="64" t="str">
        <f>A6</f>
        <v>Steven Craig</v>
      </c>
      <c r="B28" s="18">
        <v>6</v>
      </c>
      <c r="C28" s="29">
        <v>6</v>
      </c>
      <c r="D28" s="49">
        <f>B28+C28</f>
        <v>12</v>
      </c>
      <c r="E28" s="16">
        <v>6</v>
      </c>
      <c r="F28" s="5">
        <v>4</v>
      </c>
      <c r="G28" s="52">
        <f>E28+F28</f>
        <v>10</v>
      </c>
      <c r="H28" s="18">
        <v>6</v>
      </c>
      <c r="I28" s="29">
        <v>0</v>
      </c>
      <c r="J28" s="49">
        <f>H28+I28</f>
        <v>6</v>
      </c>
      <c r="K28" s="16">
        <v>0</v>
      </c>
      <c r="L28" s="5">
        <v>6</v>
      </c>
      <c r="M28" s="52">
        <f>K28+L28</f>
        <v>6</v>
      </c>
      <c r="N28" s="18">
        <v>6</v>
      </c>
      <c r="O28" s="29">
        <v>0</v>
      </c>
      <c r="P28" s="49">
        <f>N28+O28</f>
        <v>6</v>
      </c>
      <c r="Q28" s="16">
        <v>6</v>
      </c>
      <c r="R28" s="5">
        <v>0</v>
      </c>
      <c r="S28" s="52">
        <f>Q28+R28</f>
        <v>6</v>
      </c>
      <c r="T28" s="18">
        <v>6</v>
      </c>
      <c r="U28" s="29">
        <v>6</v>
      </c>
      <c r="V28" s="49">
        <f>T28+U28</f>
        <v>12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70</v>
      </c>
    </row>
    <row r="29" spans="1:26" ht="15" thickBot="1" x14ac:dyDescent="0.35">
      <c r="A29" s="48" t="str">
        <f>A7</f>
        <v>Lauren Redgate</v>
      </c>
      <c r="B29" s="1">
        <v>0</v>
      </c>
      <c r="C29" s="2">
        <v>6</v>
      </c>
      <c r="D29" s="53">
        <f>B29+C29</f>
        <v>6</v>
      </c>
      <c r="E29" s="9">
        <v>4</v>
      </c>
      <c r="F29" s="2">
        <v>4</v>
      </c>
      <c r="G29" s="52">
        <f>E29+F29</f>
        <v>8</v>
      </c>
      <c r="H29" s="1">
        <v>0</v>
      </c>
      <c r="I29" s="1">
        <v>6</v>
      </c>
      <c r="J29" s="49">
        <f t="shared" ref="J29:J31" si="5">H29+I29</f>
        <v>6</v>
      </c>
      <c r="K29" s="9">
        <v>4</v>
      </c>
      <c r="L29" s="2">
        <v>0</v>
      </c>
      <c r="M29" s="52">
        <f t="shared" ref="M29:M31" si="6">K29+L29</f>
        <v>4</v>
      </c>
      <c r="N29" s="1">
        <v>6</v>
      </c>
      <c r="O29" s="1">
        <v>0</v>
      </c>
      <c r="P29" s="49">
        <f t="shared" ref="P29:P31" si="7">N29+O29</f>
        <v>6</v>
      </c>
      <c r="Q29" s="9">
        <v>6</v>
      </c>
      <c r="R29" s="2">
        <v>0</v>
      </c>
      <c r="S29" s="52">
        <f t="shared" ref="S29:S31" si="8">Q29+R29</f>
        <v>6</v>
      </c>
      <c r="T29" s="1">
        <v>6</v>
      </c>
      <c r="U29" s="1">
        <v>4</v>
      </c>
      <c r="V29" s="49">
        <f t="shared" ref="V29:V31" si="9">T29+U29</f>
        <v>10</v>
      </c>
      <c r="W29" s="9">
        <v>4</v>
      </c>
      <c r="X29" s="2">
        <v>4</v>
      </c>
      <c r="Y29" s="59">
        <f t="shared" ref="Y29:Y31" si="10">W29+X29</f>
        <v>8</v>
      </c>
      <c r="Z29" s="50">
        <f t="shared" ref="Z29:Z32" si="11">D29+G29+J29+M29+P29+S29+V29+Y29</f>
        <v>54</v>
      </c>
    </row>
    <row r="30" spans="1:26" ht="15" thickBot="1" x14ac:dyDescent="0.35">
      <c r="A30" s="48" t="str">
        <f>A8</f>
        <v>Isabelle Kesby</v>
      </c>
      <c r="B30" s="1">
        <v>0</v>
      </c>
      <c r="C30" s="2">
        <v>4</v>
      </c>
      <c r="D30" s="49">
        <f>B30+C30</f>
        <v>4</v>
      </c>
      <c r="E30" s="9">
        <v>6</v>
      </c>
      <c r="F30" s="1">
        <v>6</v>
      </c>
      <c r="G30" s="52">
        <f>E30+F30</f>
        <v>12</v>
      </c>
      <c r="H30" s="1">
        <v>0</v>
      </c>
      <c r="I30" s="1">
        <v>0</v>
      </c>
      <c r="J30" s="49">
        <f t="shared" si="5"/>
        <v>0</v>
      </c>
      <c r="K30" s="1">
        <v>0</v>
      </c>
      <c r="L30" s="1">
        <v>6</v>
      </c>
      <c r="M30" s="52">
        <f t="shared" si="6"/>
        <v>6</v>
      </c>
      <c r="N30" s="1">
        <v>6</v>
      </c>
      <c r="O30" s="1">
        <v>6</v>
      </c>
      <c r="P30" s="49">
        <f t="shared" si="7"/>
        <v>12</v>
      </c>
      <c r="Q30" s="1">
        <v>0</v>
      </c>
      <c r="R30" s="1">
        <v>6</v>
      </c>
      <c r="S30" s="52">
        <f t="shared" si="8"/>
        <v>6</v>
      </c>
      <c r="T30" s="1">
        <v>6</v>
      </c>
      <c r="U30" s="1">
        <v>6</v>
      </c>
      <c r="V30" s="49">
        <f t="shared" si="9"/>
        <v>12</v>
      </c>
      <c r="W30" s="1">
        <v>6</v>
      </c>
      <c r="X30" s="1">
        <v>6</v>
      </c>
      <c r="Y30" s="59">
        <f t="shared" si="10"/>
        <v>12</v>
      </c>
      <c r="Z30" s="50">
        <f t="shared" si="11"/>
        <v>64</v>
      </c>
    </row>
    <row r="31" spans="1:26" ht="15" thickBot="1" x14ac:dyDescent="0.35">
      <c r="A31" s="48" t="str">
        <f>A9</f>
        <v>SPARE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>
        <v>6</v>
      </c>
      <c r="O31" s="1">
        <v>6</v>
      </c>
      <c r="P31" s="49">
        <f t="shared" si="7"/>
        <v>12</v>
      </c>
      <c r="Q31" s="1">
        <v>6</v>
      </c>
      <c r="R31" s="1">
        <v>4</v>
      </c>
      <c r="S31" s="52">
        <f t="shared" si="8"/>
        <v>10</v>
      </c>
      <c r="T31" s="1">
        <v>6</v>
      </c>
      <c r="U31" s="1">
        <v>0</v>
      </c>
      <c r="V31" s="51">
        <f t="shared" si="9"/>
        <v>6</v>
      </c>
      <c r="W31" s="1">
        <v>6</v>
      </c>
      <c r="X31" s="1">
        <v>6</v>
      </c>
      <c r="Y31" s="59">
        <f t="shared" si="10"/>
        <v>12</v>
      </c>
      <c r="Z31" s="50">
        <f t="shared" si="11"/>
        <v>40</v>
      </c>
    </row>
    <row r="32" spans="1:26" ht="15" thickBot="1" x14ac:dyDescent="0.35">
      <c r="C32" s="18" t="s">
        <v>17</v>
      </c>
      <c r="D32" s="25"/>
      <c r="E32" s="3"/>
      <c r="F32" s="5" t="s">
        <v>17</v>
      </c>
      <c r="G32" s="31"/>
      <c r="H32" s="4"/>
      <c r="I32" s="18" t="s">
        <v>17</v>
      </c>
      <c r="J32" s="25"/>
      <c r="K32" s="3"/>
      <c r="L32" s="5" t="s">
        <v>17</v>
      </c>
      <c r="M32" s="34"/>
      <c r="N32" s="4"/>
      <c r="O32" s="18" t="s">
        <v>17</v>
      </c>
      <c r="P32" s="11">
        <v>0</v>
      </c>
      <c r="Q32" s="3"/>
      <c r="R32" s="5" t="s">
        <v>17</v>
      </c>
      <c r="S32" s="31">
        <v>1</v>
      </c>
      <c r="T32" s="4"/>
      <c r="U32" s="18" t="s">
        <v>17</v>
      </c>
      <c r="V32" s="25">
        <v>0</v>
      </c>
      <c r="W32" s="3"/>
      <c r="X32" s="5" t="s">
        <v>17</v>
      </c>
      <c r="Y32" s="35">
        <v>0</v>
      </c>
      <c r="Z32" s="61">
        <f t="shared" si="11"/>
        <v>1</v>
      </c>
    </row>
    <row r="33" spans="1:27" ht="15" thickBot="1" x14ac:dyDescent="0.35">
      <c r="C33" s="26" t="s">
        <v>18</v>
      </c>
      <c r="D33" s="51">
        <f>SUM(D28:D32)</f>
        <v>22</v>
      </c>
      <c r="E33" s="4"/>
      <c r="F33" s="32" t="s">
        <v>20</v>
      </c>
      <c r="G33" s="54">
        <f>SUM(G28:G32)</f>
        <v>30</v>
      </c>
      <c r="I33" s="26" t="s">
        <v>27</v>
      </c>
      <c r="J33" s="51">
        <f>SUM(J28:J32)</f>
        <v>12</v>
      </c>
      <c r="K33" s="4"/>
      <c r="L33" s="33" t="s">
        <v>28</v>
      </c>
      <c r="M33" s="51">
        <f>SUM(M28:M32)</f>
        <v>16</v>
      </c>
      <c r="O33" s="26" t="s">
        <v>29</v>
      </c>
      <c r="P33" s="57">
        <f>SUM(P28:P32)</f>
        <v>36</v>
      </c>
      <c r="Q33" s="4"/>
      <c r="R33" s="32" t="s">
        <v>30</v>
      </c>
      <c r="S33" s="54">
        <f>SUM(S28:S32)</f>
        <v>29</v>
      </c>
      <c r="U33" s="26" t="s">
        <v>31</v>
      </c>
      <c r="V33" s="51">
        <f>SUM(V28:V32)</f>
        <v>40</v>
      </c>
      <c r="W33" s="4"/>
      <c r="X33" s="32" t="s">
        <v>32</v>
      </c>
      <c r="Y33" s="58">
        <f>SUM(Y28:Y32)</f>
        <v>44</v>
      </c>
      <c r="Z33" s="36">
        <f>SUM(Z28:Z32)</f>
        <v>229</v>
      </c>
      <c r="AA33">
        <f>D33+G33+J33+M33+P33+S33+V33+Y33</f>
        <v>229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Steven Craig</v>
      </c>
      <c r="B37" s="18">
        <v>0</v>
      </c>
      <c r="C37" s="29">
        <v>6</v>
      </c>
      <c r="D37" s="49">
        <f>B37+C37</f>
        <v>6</v>
      </c>
      <c r="E37" s="16">
        <v>6</v>
      </c>
      <c r="F37" s="5">
        <v>6</v>
      </c>
      <c r="G37" s="52">
        <f>E37+F37</f>
        <v>12</v>
      </c>
      <c r="H37" s="18">
        <v>0</v>
      </c>
      <c r="I37" s="29">
        <v>6</v>
      </c>
      <c r="J37" s="49">
        <f>H37+I37</f>
        <v>6</v>
      </c>
      <c r="K37" s="16">
        <v>0</v>
      </c>
      <c r="L37" s="5">
        <v>6</v>
      </c>
      <c r="M37" s="52">
        <f>K37+L37</f>
        <v>6</v>
      </c>
      <c r="N37" s="18">
        <v>6</v>
      </c>
      <c r="O37" s="29">
        <v>6</v>
      </c>
      <c r="P37" s="49">
        <f>N37+O37</f>
        <v>12</v>
      </c>
      <c r="Q37" s="16">
        <v>0</v>
      </c>
      <c r="R37" s="5">
        <v>6</v>
      </c>
      <c r="S37" s="52">
        <f>Q37+R37</f>
        <v>6</v>
      </c>
      <c r="T37" s="51">
        <f>D37+G37+J37+M37+P37+S37</f>
        <v>48</v>
      </c>
    </row>
    <row r="38" spans="1:27" ht="15" thickBot="1" x14ac:dyDescent="0.35">
      <c r="A38" s="48" t="str">
        <f>A7</f>
        <v>Lauren Redgate</v>
      </c>
      <c r="B38" s="1">
        <v>6</v>
      </c>
      <c r="C38" s="2">
        <v>0</v>
      </c>
      <c r="D38" s="53">
        <f>B38+C38</f>
        <v>6</v>
      </c>
      <c r="E38" s="9">
        <v>0</v>
      </c>
      <c r="F38" s="2">
        <v>2</v>
      </c>
      <c r="G38" s="52">
        <f>E38+F38</f>
        <v>2</v>
      </c>
      <c r="H38" s="1">
        <v>6</v>
      </c>
      <c r="I38" s="1">
        <v>6</v>
      </c>
      <c r="J38" s="49">
        <f t="shared" ref="J38:J40" si="12">H38+I38</f>
        <v>12</v>
      </c>
      <c r="K38" s="9">
        <v>6</v>
      </c>
      <c r="L38" s="2">
        <v>0</v>
      </c>
      <c r="M38" s="52">
        <f t="shared" ref="M38:M40" si="13">K38+L38</f>
        <v>6</v>
      </c>
      <c r="N38" s="1">
        <v>0</v>
      </c>
      <c r="O38" s="1">
        <v>6</v>
      </c>
      <c r="P38" s="49">
        <f t="shared" ref="P38:P40" si="14">N38+O38</f>
        <v>6</v>
      </c>
      <c r="Q38" s="9">
        <v>0</v>
      </c>
      <c r="R38" s="2">
        <v>0</v>
      </c>
      <c r="S38" s="52">
        <f t="shared" ref="S38:S40" si="15">Q38+R38</f>
        <v>0</v>
      </c>
      <c r="T38" s="51">
        <f t="shared" ref="T38:T41" si="16">D38+G38+J38+M38+P38+S38</f>
        <v>32</v>
      </c>
    </row>
    <row r="39" spans="1:27" ht="15" thickBot="1" x14ac:dyDescent="0.35">
      <c r="A39" s="48" t="str">
        <f>A8</f>
        <v>Isabelle Kesby</v>
      </c>
      <c r="B39" s="1">
        <v>0</v>
      </c>
      <c r="C39" s="2">
        <v>0</v>
      </c>
      <c r="D39" s="49">
        <f>B39+C39</f>
        <v>0</v>
      </c>
      <c r="E39" s="9">
        <v>0</v>
      </c>
      <c r="F39" s="1">
        <v>6</v>
      </c>
      <c r="G39" s="52">
        <f>E39+F39</f>
        <v>6</v>
      </c>
      <c r="H39" s="1">
        <v>6</v>
      </c>
      <c r="I39" s="1">
        <v>2</v>
      </c>
      <c r="J39" s="49">
        <f t="shared" si="12"/>
        <v>8</v>
      </c>
      <c r="K39" s="1">
        <v>6</v>
      </c>
      <c r="L39" s="1">
        <v>6</v>
      </c>
      <c r="M39" s="52">
        <f t="shared" si="13"/>
        <v>12</v>
      </c>
      <c r="N39" s="1">
        <v>6</v>
      </c>
      <c r="O39" s="1">
        <v>6</v>
      </c>
      <c r="P39" s="49">
        <f t="shared" si="14"/>
        <v>12</v>
      </c>
      <c r="Q39" s="1">
        <v>6</v>
      </c>
      <c r="R39" s="1">
        <v>6</v>
      </c>
      <c r="S39" s="52">
        <f t="shared" si="15"/>
        <v>12</v>
      </c>
      <c r="T39" s="51">
        <f t="shared" si="16"/>
        <v>50</v>
      </c>
    </row>
    <row r="40" spans="1:27" ht="15" thickBot="1" x14ac:dyDescent="0.35">
      <c r="A40" s="48" t="str">
        <f>A9</f>
        <v>SPARE</v>
      </c>
      <c r="B40" s="1">
        <v>6</v>
      </c>
      <c r="C40" s="2">
        <v>6</v>
      </c>
      <c r="D40" s="55">
        <f>B40+C40</f>
        <v>12</v>
      </c>
      <c r="E40" s="9">
        <v>6</v>
      </c>
      <c r="F40" s="1">
        <v>6</v>
      </c>
      <c r="G40" s="51">
        <f>E40+F40</f>
        <v>12</v>
      </c>
      <c r="H40" s="1">
        <v>6</v>
      </c>
      <c r="I40" s="1">
        <v>6</v>
      </c>
      <c r="J40" s="51">
        <f t="shared" si="12"/>
        <v>12</v>
      </c>
      <c r="K40" s="1">
        <v>6</v>
      </c>
      <c r="L40" s="1">
        <v>6</v>
      </c>
      <c r="M40" s="51">
        <f t="shared" si="13"/>
        <v>12</v>
      </c>
      <c r="N40" s="1">
        <v>6</v>
      </c>
      <c r="O40" s="1">
        <v>6</v>
      </c>
      <c r="P40" s="51">
        <f t="shared" si="14"/>
        <v>12</v>
      </c>
      <c r="Q40" s="1">
        <v>6</v>
      </c>
      <c r="R40" s="1">
        <v>0</v>
      </c>
      <c r="S40" s="51">
        <f t="shared" si="15"/>
        <v>6</v>
      </c>
      <c r="T40" s="79">
        <f t="shared" si="16"/>
        <v>66</v>
      </c>
    </row>
    <row r="41" spans="1:27" ht="15" thickBot="1" x14ac:dyDescent="0.35">
      <c r="C41" s="18" t="s">
        <v>17</v>
      </c>
      <c r="D41" s="25">
        <v>0</v>
      </c>
      <c r="E41" s="3"/>
      <c r="F41" s="5" t="s">
        <v>17</v>
      </c>
      <c r="G41" s="31">
        <v>0</v>
      </c>
      <c r="H41" s="4"/>
      <c r="I41" s="18" t="s">
        <v>17</v>
      </c>
      <c r="J41" s="25">
        <v>0</v>
      </c>
      <c r="K41" s="3"/>
      <c r="L41" s="5" t="s">
        <v>17</v>
      </c>
      <c r="M41" s="34">
        <v>0</v>
      </c>
      <c r="N41" s="4"/>
      <c r="O41" s="18" t="s">
        <v>17</v>
      </c>
      <c r="P41" s="78">
        <v>0</v>
      </c>
      <c r="Q41" s="3"/>
      <c r="R41" s="5" t="s">
        <v>17</v>
      </c>
      <c r="S41" s="35">
        <v>0</v>
      </c>
      <c r="T41" s="51">
        <f t="shared" si="16"/>
        <v>0</v>
      </c>
    </row>
    <row r="42" spans="1:27" ht="15" thickBot="1" x14ac:dyDescent="0.35">
      <c r="C42" s="26" t="s">
        <v>18</v>
      </c>
      <c r="D42" s="51">
        <f>SUM(D37:D41)</f>
        <v>24</v>
      </c>
      <c r="E42" s="4"/>
      <c r="F42" s="32" t="s">
        <v>20</v>
      </c>
      <c r="G42" s="54">
        <f>SUM(G37:G41)</f>
        <v>32</v>
      </c>
      <c r="I42" s="26" t="s">
        <v>27</v>
      </c>
      <c r="J42" s="51">
        <f>SUM(J37:J41)</f>
        <v>38</v>
      </c>
      <c r="K42" s="4"/>
      <c r="L42" s="33" t="s">
        <v>28</v>
      </c>
      <c r="M42" s="51">
        <f>SUM(M37:M41)</f>
        <v>36</v>
      </c>
      <c r="O42" s="26" t="s">
        <v>29</v>
      </c>
      <c r="P42" s="51">
        <f>SUM(P37:P41)</f>
        <v>42</v>
      </c>
      <c r="Q42" s="4"/>
      <c r="R42" s="32" t="s">
        <v>30</v>
      </c>
      <c r="S42" s="58">
        <f>SUM(S37:S41)</f>
        <v>24</v>
      </c>
      <c r="T42" s="36">
        <f>SUM(T37:T41)</f>
        <v>196</v>
      </c>
      <c r="U42">
        <f>D42+G42+J42+M42+P42+S42</f>
        <v>196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Steven Craig</v>
      </c>
      <c r="B47" s="9">
        <v>0</v>
      </c>
      <c r="C47" s="1">
        <v>6</v>
      </c>
      <c r="D47" s="1">
        <v>6</v>
      </c>
      <c r="E47" s="1">
        <v>2</v>
      </c>
      <c r="F47" s="1">
        <v>6</v>
      </c>
      <c r="G47" s="1">
        <v>0</v>
      </c>
      <c r="H47" s="1">
        <v>6</v>
      </c>
      <c r="I47" s="2">
        <v>2</v>
      </c>
      <c r="J47" s="53">
        <f>SUM(B47:I47)</f>
        <v>28</v>
      </c>
    </row>
    <row r="48" spans="1:27" x14ac:dyDescent="0.3">
      <c r="A48" s="65" t="str">
        <f>A7</f>
        <v>Lauren Redgate</v>
      </c>
      <c r="B48" s="9"/>
      <c r="C48" s="1"/>
      <c r="D48" s="1"/>
      <c r="E48" s="1"/>
      <c r="F48" s="1"/>
      <c r="G48" s="1"/>
      <c r="H48" s="1"/>
      <c r="I48" s="2"/>
      <c r="J48" s="53">
        <f t="shared" ref="J48:J50" si="17">SUM(B48:I48)</f>
        <v>0</v>
      </c>
      <c r="L48" t="s">
        <v>131</v>
      </c>
    </row>
    <row r="49" spans="1:20" x14ac:dyDescent="0.3">
      <c r="A49" s="65" t="str">
        <f>A8</f>
        <v>Isabelle Kesby</v>
      </c>
      <c r="B49" s="9">
        <v>6</v>
      </c>
      <c r="C49" s="1">
        <v>6</v>
      </c>
      <c r="D49" s="1">
        <v>6</v>
      </c>
      <c r="E49" s="1">
        <v>0.5</v>
      </c>
      <c r="F49" s="1">
        <v>6</v>
      </c>
      <c r="G49" s="1">
        <v>6</v>
      </c>
      <c r="H49" s="1">
        <v>0</v>
      </c>
      <c r="I49" s="2">
        <v>0.5</v>
      </c>
      <c r="J49" s="53">
        <f t="shared" si="17"/>
        <v>31</v>
      </c>
    </row>
    <row r="50" spans="1:20" ht="15" thickBot="1" x14ac:dyDescent="0.35">
      <c r="A50" s="77" t="str">
        <f>A9</f>
        <v>SPARE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20" ht="15" thickBot="1" x14ac:dyDescent="0.35"/>
    <row r="53" spans="1:20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20" x14ac:dyDescent="0.3">
      <c r="A54" s="69" t="str">
        <f>A6</f>
        <v>Steven Craig</v>
      </c>
      <c r="B54" s="9">
        <v>6</v>
      </c>
      <c r="C54" s="1">
        <v>6</v>
      </c>
      <c r="D54" s="1">
        <v>6</v>
      </c>
      <c r="E54" s="1">
        <v>2</v>
      </c>
      <c r="F54" s="1">
        <v>6</v>
      </c>
      <c r="G54" s="1">
        <v>0</v>
      </c>
      <c r="H54" s="1">
        <v>6</v>
      </c>
      <c r="I54" s="2">
        <v>2</v>
      </c>
      <c r="J54" s="53">
        <f>SUM(B54:I54)</f>
        <v>34</v>
      </c>
    </row>
    <row r="55" spans="1:20" x14ac:dyDescent="0.3">
      <c r="A55" s="65" t="str">
        <f>A7</f>
        <v>Lauren Redgate</v>
      </c>
      <c r="B55" s="9">
        <v>0</v>
      </c>
      <c r="C55" s="1">
        <v>0</v>
      </c>
      <c r="D55" s="1">
        <v>0</v>
      </c>
      <c r="E55" s="1">
        <v>0.5</v>
      </c>
      <c r="F55" s="1">
        <v>0</v>
      </c>
      <c r="G55" s="1">
        <v>0</v>
      </c>
      <c r="H55" s="1">
        <v>0</v>
      </c>
      <c r="I55" s="2">
        <v>0.5</v>
      </c>
      <c r="J55" s="53">
        <f t="shared" ref="J55:J57" si="18">SUM(B55:I55)</f>
        <v>1</v>
      </c>
    </row>
    <row r="56" spans="1:20" x14ac:dyDescent="0.3">
      <c r="A56" s="65" t="str">
        <f>A8</f>
        <v>Isabelle Kesby</v>
      </c>
      <c r="B56" s="9">
        <v>0</v>
      </c>
      <c r="C56" s="1">
        <v>0</v>
      </c>
      <c r="D56" s="1">
        <v>6</v>
      </c>
      <c r="E56" s="1">
        <v>0.5</v>
      </c>
      <c r="F56" s="1">
        <v>0</v>
      </c>
      <c r="G56" s="1">
        <v>0</v>
      </c>
      <c r="H56" s="1">
        <v>6</v>
      </c>
      <c r="I56" s="2">
        <v>0.5</v>
      </c>
      <c r="J56" s="53">
        <f t="shared" si="18"/>
        <v>13</v>
      </c>
    </row>
    <row r="57" spans="1:20" ht="15" thickBot="1" x14ac:dyDescent="0.35">
      <c r="A57" s="77" t="str">
        <f>A9</f>
        <v>SPARE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20" ht="15" thickBot="1" x14ac:dyDescent="0.35"/>
    <row r="60" spans="1:20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20" x14ac:dyDescent="0.3">
      <c r="A61" s="69" t="str">
        <f>A6</f>
        <v>Steven Craig</v>
      </c>
      <c r="B61" s="9">
        <v>3</v>
      </c>
      <c r="C61" s="1">
        <v>6</v>
      </c>
      <c r="D61" s="1">
        <v>3</v>
      </c>
      <c r="E61" s="1">
        <v>6</v>
      </c>
      <c r="F61" s="2">
        <v>6</v>
      </c>
      <c r="G61" s="2">
        <v>2.5</v>
      </c>
      <c r="H61" s="1">
        <v>6</v>
      </c>
      <c r="I61" s="1">
        <v>6</v>
      </c>
      <c r="J61" s="1">
        <v>6</v>
      </c>
      <c r="K61" s="1">
        <v>2.5</v>
      </c>
      <c r="L61" s="1">
        <v>0</v>
      </c>
      <c r="M61" s="9">
        <v>0</v>
      </c>
      <c r="N61" s="1">
        <v>6</v>
      </c>
      <c r="O61" s="2">
        <v>2.5</v>
      </c>
      <c r="P61" s="52">
        <f>SUM(B61:O61)</f>
        <v>55.5</v>
      </c>
      <c r="Q61" s="9">
        <v>55.24</v>
      </c>
      <c r="R61" s="1">
        <v>5.24</v>
      </c>
      <c r="S61" s="75">
        <f>P61-R61</f>
        <v>50.26</v>
      </c>
    </row>
    <row r="62" spans="1:20" x14ac:dyDescent="0.3">
      <c r="A62" s="65" t="str">
        <f>A7</f>
        <v>Lauren Redgate</v>
      </c>
      <c r="B62" s="9">
        <v>3</v>
      </c>
      <c r="C62" s="1">
        <v>0</v>
      </c>
      <c r="D62" s="1">
        <v>3</v>
      </c>
      <c r="E62" s="1">
        <v>6</v>
      </c>
      <c r="F62" s="2">
        <v>6</v>
      </c>
      <c r="G62" s="2">
        <v>1</v>
      </c>
      <c r="H62" s="1">
        <v>0</v>
      </c>
      <c r="I62" s="1">
        <v>0</v>
      </c>
      <c r="J62" s="1">
        <v>3</v>
      </c>
      <c r="K62" s="1">
        <v>0</v>
      </c>
      <c r="L62" s="1">
        <v>6</v>
      </c>
      <c r="M62" s="9">
        <v>0</v>
      </c>
      <c r="N62" s="1">
        <v>6</v>
      </c>
      <c r="O62" s="2">
        <v>1</v>
      </c>
      <c r="P62" s="53">
        <f>SUM(B62:O62)</f>
        <v>35</v>
      </c>
      <c r="Q62" s="9" t="s">
        <v>140</v>
      </c>
      <c r="R62" s="1">
        <v>38.39</v>
      </c>
      <c r="S62" s="75">
        <v>0</v>
      </c>
      <c r="T62">
        <f>P62-R62</f>
        <v>-3.3900000000000006</v>
      </c>
    </row>
    <row r="63" spans="1:20" x14ac:dyDescent="0.3">
      <c r="A63" s="65" t="str">
        <f>A8</f>
        <v>Isabelle Kesby</v>
      </c>
      <c r="B63" s="9">
        <v>3</v>
      </c>
      <c r="C63" s="1">
        <v>6</v>
      </c>
      <c r="D63" s="1">
        <v>3</v>
      </c>
      <c r="E63" s="1">
        <v>0</v>
      </c>
      <c r="F63" s="2">
        <v>6</v>
      </c>
      <c r="G63" s="2">
        <v>1</v>
      </c>
      <c r="H63" s="1">
        <v>0</v>
      </c>
      <c r="I63" s="1">
        <v>0</v>
      </c>
      <c r="J63" s="1">
        <v>3</v>
      </c>
      <c r="K63" s="1">
        <v>1</v>
      </c>
      <c r="L63" s="1">
        <v>0</v>
      </c>
      <c r="M63" s="9">
        <v>0</v>
      </c>
      <c r="N63" s="1">
        <v>6</v>
      </c>
      <c r="O63" s="2">
        <v>1.5</v>
      </c>
      <c r="P63" s="53">
        <f>SUM(B63:O63)</f>
        <v>30.5</v>
      </c>
      <c r="Q63" s="9" t="s">
        <v>141</v>
      </c>
      <c r="R63" s="1">
        <v>43.57</v>
      </c>
      <c r="S63" s="75">
        <v>0</v>
      </c>
      <c r="T63">
        <f>P63-R63</f>
        <v>-13.07</v>
      </c>
    </row>
    <row r="64" spans="1:20" ht="15" thickBot="1" x14ac:dyDescent="0.35">
      <c r="A64" s="77" t="str">
        <f>A9</f>
        <v>SPARE</v>
      </c>
      <c r="B64" s="9"/>
      <c r="C64" s="1"/>
      <c r="D64" s="1"/>
      <c r="E64" s="1"/>
      <c r="F64" s="2"/>
      <c r="G64" s="2"/>
      <c r="H64" s="1"/>
      <c r="I64" s="1"/>
      <c r="J64" s="1"/>
      <c r="K64" s="1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ref="S64" si="19">P64-R64</f>
        <v>0</v>
      </c>
    </row>
  </sheetData>
  <sheetProtection sheet="1" objects="1" scenarios="1" selectLockedCells="1" selectUnlockedCells="1"/>
  <mergeCells count="15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Q36:S36"/>
    <mergeCell ref="B36:D36"/>
    <mergeCell ref="E36:G36"/>
    <mergeCell ref="H36:J36"/>
    <mergeCell ref="K36:M36"/>
    <mergeCell ref="N36:P36"/>
  </mergeCells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0B74-B7E5-4DA9-BD7E-5B2DAD79211F}">
  <sheetPr>
    <pageSetUpPr fitToPage="1"/>
  </sheetPr>
  <dimension ref="A3:AA64"/>
  <sheetViews>
    <sheetView topLeftCell="A3" zoomScale="75" zoomScaleNormal="75" workbookViewId="0">
      <selection activeCell="J1" sqref="J1"/>
    </sheetView>
  </sheetViews>
  <sheetFormatPr defaultRowHeight="14.4" x14ac:dyDescent="0.3"/>
  <cols>
    <col min="1" max="1" width="15.5546875" bestFit="1" customWidth="1"/>
  </cols>
  <sheetData>
    <row r="3" spans="1:20" ht="15" thickBot="1" x14ac:dyDescent="0.35"/>
    <row r="4" spans="1:20" ht="72" thickBot="1" x14ac:dyDescent="0.4">
      <c r="A4" s="63" t="s">
        <v>100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6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101</v>
      </c>
      <c r="B6" s="13" t="s">
        <v>6</v>
      </c>
      <c r="C6" s="45">
        <f>H13</f>
        <v>18</v>
      </c>
      <c r="D6" s="46">
        <f>S13</f>
        <v>18</v>
      </c>
      <c r="E6" s="46">
        <f>Z28</f>
        <v>90</v>
      </c>
      <c r="F6" s="66">
        <f>T37</f>
        <v>40</v>
      </c>
      <c r="G6" s="70">
        <f>SUM(C6:F6)</f>
        <v>166</v>
      </c>
      <c r="H6" s="45">
        <f>(G6/F5)*100</f>
        <v>76.851851851851848</v>
      </c>
      <c r="M6" s="48">
        <f>J47</f>
        <v>27.5</v>
      </c>
      <c r="N6" s="48">
        <f>J54</f>
        <v>7</v>
      </c>
      <c r="O6" s="48">
        <f>S61</f>
        <v>24.13</v>
      </c>
      <c r="P6" s="73">
        <f>SUM(M6:O6)</f>
        <v>58.629999999999995</v>
      </c>
      <c r="S6" s="73">
        <f>G6+P6</f>
        <v>224.63</v>
      </c>
    </row>
    <row r="7" spans="1:20" x14ac:dyDescent="0.3">
      <c r="A7" s="14" t="s">
        <v>102</v>
      </c>
      <c r="B7" s="14" t="s">
        <v>6</v>
      </c>
      <c r="C7" s="47">
        <f>H14</f>
        <v>18</v>
      </c>
      <c r="D7" s="48">
        <f>S14</f>
        <v>12</v>
      </c>
      <c r="E7" s="48">
        <f>Z29</f>
        <v>94</v>
      </c>
      <c r="F7" s="67">
        <f>T38</f>
        <v>50</v>
      </c>
      <c r="G7" s="71">
        <f t="shared" ref="G7:G9" si="0">SUM(C7:F7)</f>
        <v>174</v>
      </c>
      <c r="H7" s="45">
        <f>(G7/F5)*100</f>
        <v>80.555555555555557</v>
      </c>
      <c r="M7" s="48">
        <f t="shared" ref="M7:M9" si="1">J48</f>
        <v>17.5</v>
      </c>
      <c r="N7" s="48">
        <f>J55</f>
        <v>19.5</v>
      </c>
      <c r="O7" s="48">
        <f t="shared" ref="O7:O9" si="2">S62</f>
        <v>34.97</v>
      </c>
      <c r="P7" s="73">
        <f t="shared" ref="P7:P9" si="3">SUM(M7:O7)</f>
        <v>71.97</v>
      </c>
      <c r="S7" s="73">
        <f t="shared" ref="S7:S9" si="4">G7+P7</f>
        <v>245.97</v>
      </c>
    </row>
    <row r="8" spans="1:20" x14ac:dyDescent="0.3">
      <c r="A8" s="14" t="s">
        <v>103</v>
      </c>
      <c r="B8" s="14" t="s">
        <v>6</v>
      </c>
      <c r="C8" s="47">
        <f>H20</f>
        <v>24</v>
      </c>
      <c r="D8" s="48">
        <f>S20</f>
        <v>18</v>
      </c>
      <c r="E8" s="48">
        <f>Z30</f>
        <v>90</v>
      </c>
      <c r="F8" s="67">
        <f>T39</f>
        <v>72</v>
      </c>
      <c r="G8" s="71">
        <f t="shared" si="0"/>
        <v>204</v>
      </c>
      <c r="H8" s="45">
        <f>(G8/F5)*100</f>
        <v>94.444444444444443</v>
      </c>
      <c r="M8" s="48">
        <f t="shared" si="1"/>
        <v>30</v>
      </c>
      <c r="N8" s="48">
        <f>J56</f>
        <v>20</v>
      </c>
      <c r="O8" s="48">
        <f t="shared" si="2"/>
        <v>0</v>
      </c>
      <c r="P8" s="73">
        <f t="shared" si="3"/>
        <v>50</v>
      </c>
      <c r="S8" s="73">
        <f t="shared" si="4"/>
        <v>254</v>
      </c>
    </row>
    <row r="9" spans="1:20" ht="15" thickBot="1" x14ac:dyDescent="0.35">
      <c r="A9" s="15" t="s">
        <v>129</v>
      </c>
      <c r="B9" s="15" t="s">
        <v>6</v>
      </c>
      <c r="C9" s="47">
        <f>H21</f>
        <v>24</v>
      </c>
      <c r="D9" s="48">
        <f>S21</f>
        <v>24</v>
      </c>
      <c r="E9" s="48">
        <f>Z31</f>
        <v>96</v>
      </c>
      <c r="F9" s="67">
        <f>T40</f>
        <v>60</v>
      </c>
      <c r="G9" s="72">
        <f t="shared" si="0"/>
        <v>204</v>
      </c>
      <c r="H9" s="45">
        <f>(G9/F5)*100</f>
        <v>94.444444444444443</v>
      </c>
      <c r="M9" s="48">
        <f t="shared" si="1"/>
        <v>39.5</v>
      </c>
      <c r="N9" s="48">
        <f>J57</f>
        <v>20</v>
      </c>
      <c r="O9" s="48">
        <f t="shared" si="2"/>
        <v>0</v>
      </c>
      <c r="P9" s="73">
        <f t="shared" si="3"/>
        <v>59.5</v>
      </c>
      <c r="S9" s="73">
        <f t="shared" si="4"/>
        <v>263.5</v>
      </c>
    </row>
    <row r="10" spans="1:20" x14ac:dyDescent="0.3">
      <c r="G10" s="68">
        <f>SUM(G6:G9)</f>
        <v>748</v>
      </c>
    </row>
    <row r="11" spans="1:20" x14ac:dyDescent="0.3">
      <c r="A11" t="s">
        <v>6</v>
      </c>
      <c r="L11" t="str">
        <f>A11</f>
        <v>A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Jake Van Dorssen</v>
      </c>
      <c r="B13" s="18">
        <v>6</v>
      </c>
      <c r="C13" s="29">
        <v>0</v>
      </c>
      <c r="D13" s="49">
        <f>B13+C13</f>
        <v>6</v>
      </c>
      <c r="E13" s="16">
        <v>6</v>
      </c>
      <c r="F13" s="5">
        <v>6</v>
      </c>
      <c r="G13" s="52">
        <f>E13+F13</f>
        <v>12</v>
      </c>
      <c r="H13" s="52">
        <f>D13+G13</f>
        <v>18</v>
      </c>
      <c r="L13" s="48" t="str">
        <f>A6</f>
        <v>Jake Van Dorssen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0</v>
      </c>
      <c r="R13" s="52">
        <f>P13+Q13</f>
        <v>6</v>
      </c>
      <c r="S13" s="52">
        <f>O13+R13</f>
        <v>18</v>
      </c>
    </row>
    <row r="14" spans="1:20" x14ac:dyDescent="0.3">
      <c r="A14" s="48" t="str">
        <f>A7</f>
        <v>Neville Rathbone</v>
      </c>
      <c r="B14" s="1">
        <v>6</v>
      </c>
      <c r="C14" s="1">
        <v>6</v>
      </c>
      <c r="D14" s="50">
        <f>B14+C14</f>
        <v>12</v>
      </c>
      <c r="E14" s="9">
        <v>0</v>
      </c>
      <c r="F14" s="2">
        <v>6</v>
      </c>
      <c r="G14" s="52">
        <f>E14+F14</f>
        <v>6</v>
      </c>
      <c r="H14" s="52">
        <f>D14+G14</f>
        <v>18</v>
      </c>
      <c r="L14" s="48" t="str">
        <f>A7</f>
        <v>Neville Rathbone</v>
      </c>
      <c r="M14" s="1">
        <v>6</v>
      </c>
      <c r="N14" s="2">
        <v>6</v>
      </c>
      <c r="O14" s="52">
        <f>M14+N14</f>
        <v>12</v>
      </c>
      <c r="P14" s="9">
        <v>0</v>
      </c>
      <c r="Q14" s="2">
        <v>0</v>
      </c>
      <c r="R14" s="52">
        <f>P14+Q14</f>
        <v>0</v>
      </c>
      <c r="S14" s="52">
        <f>O14+R14</f>
        <v>12</v>
      </c>
    </row>
    <row r="15" spans="1:20" ht="15" thickBot="1" x14ac:dyDescent="0.35">
      <c r="A15" s="4"/>
      <c r="B15" s="4"/>
      <c r="C15" s="18" t="s">
        <v>17</v>
      </c>
      <c r="D15" s="25">
        <v>1.5</v>
      </c>
      <c r="E15" s="1"/>
      <c r="F15" s="2" t="s">
        <v>17</v>
      </c>
      <c r="G15" s="20">
        <v>2</v>
      </c>
      <c r="H15" s="53">
        <f>D15+G15</f>
        <v>3.5</v>
      </c>
      <c r="L15" s="4"/>
      <c r="M15" s="4"/>
      <c r="N15" s="2" t="s">
        <v>17</v>
      </c>
      <c r="O15" s="20">
        <v>2.5</v>
      </c>
      <c r="P15" s="1"/>
      <c r="Q15" s="2" t="s">
        <v>17</v>
      </c>
      <c r="R15" s="20">
        <v>3.5</v>
      </c>
      <c r="S15" s="53">
        <f>O15+R15</f>
        <v>6</v>
      </c>
    </row>
    <row r="16" spans="1:20" ht="15" thickBot="1" x14ac:dyDescent="0.35">
      <c r="A16" s="4"/>
      <c r="C16" s="26" t="s">
        <v>18</v>
      </c>
      <c r="D16" s="51">
        <f>SUM(D13:D15)</f>
        <v>19.5</v>
      </c>
      <c r="E16" s="4"/>
      <c r="F16" s="30" t="s">
        <v>20</v>
      </c>
      <c r="G16" s="54">
        <f>SUM(G13:G15)</f>
        <v>20</v>
      </c>
      <c r="H16" s="37">
        <f>SUM(H13:H15)</f>
        <v>39.5</v>
      </c>
      <c r="I16">
        <f>D16+G16</f>
        <v>39.5</v>
      </c>
      <c r="L16" s="4"/>
      <c r="M16" s="4"/>
      <c r="N16" s="28" t="s">
        <v>19</v>
      </c>
      <c r="O16" s="55">
        <f>SUM(O13:O15)</f>
        <v>26.5</v>
      </c>
      <c r="P16" s="4"/>
      <c r="Q16" s="30" t="s">
        <v>20</v>
      </c>
      <c r="R16" s="55">
        <f>SUM(R13:R15)</f>
        <v>9.5</v>
      </c>
      <c r="S16" s="37">
        <f>SUM(S13:S15)</f>
        <v>36</v>
      </c>
      <c r="T16">
        <f>O16+R16</f>
        <v>36</v>
      </c>
    </row>
    <row r="18" spans="1:26" ht="15" thickBot="1" x14ac:dyDescent="0.35">
      <c r="A18" t="s">
        <v>6</v>
      </c>
      <c r="L18" t="str">
        <f>A18</f>
        <v>A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Byron Biffin</v>
      </c>
      <c r="B20" s="3">
        <v>6</v>
      </c>
      <c r="C20" s="5">
        <v>6</v>
      </c>
      <c r="D20" s="52">
        <f>B20+C20</f>
        <v>12</v>
      </c>
      <c r="E20" s="16">
        <v>6</v>
      </c>
      <c r="F20" s="5">
        <v>6</v>
      </c>
      <c r="G20" s="52">
        <f>E20+F20</f>
        <v>12</v>
      </c>
      <c r="H20" s="52">
        <f>D20+G20</f>
        <v>24</v>
      </c>
      <c r="L20" s="65" t="str">
        <f>A8</f>
        <v>Byron Biffin</v>
      </c>
      <c r="M20" s="16">
        <v>6</v>
      </c>
      <c r="N20" s="5">
        <v>6</v>
      </c>
      <c r="O20" s="52">
        <f>M20+N20</f>
        <v>12</v>
      </c>
      <c r="P20" s="16">
        <v>6</v>
      </c>
      <c r="Q20" s="5">
        <v>0</v>
      </c>
      <c r="R20" s="52">
        <f>P20+Q20</f>
        <v>6</v>
      </c>
      <c r="S20" s="52">
        <f>O20+R20</f>
        <v>18</v>
      </c>
    </row>
    <row r="21" spans="1:26" ht="15" thickBot="1" x14ac:dyDescent="0.35">
      <c r="A21" s="48" t="str">
        <f>A9</f>
        <v>SPARE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6</v>
      </c>
      <c r="G21" s="52">
        <f>E21+F21</f>
        <v>12</v>
      </c>
      <c r="H21" s="52">
        <f>D21+G21</f>
        <v>24</v>
      </c>
      <c r="L21" s="48" t="str">
        <f>A9</f>
        <v>SPARE</v>
      </c>
      <c r="M21" s="1">
        <v>6</v>
      </c>
      <c r="N21" s="2">
        <v>6</v>
      </c>
      <c r="O21" s="52">
        <f>M21+N21</f>
        <v>12</v>
      </c>
      <c r="P21" s="9">
        <v>6</v>
      </c>
      <c r="Q21" s="2">
        <v>6</v>
      </c>
      <c r="R21" s="52">
        <f>P21+Q21</f>
        <v>12</v>
      </c>
      <c r="S21" s="52">
        <f>O21+R21</f>
        <v>24</v>
      </c>
    </row>
    <row r="22" spans="1:26" ht="15" thickBot="1" x14ac:dyDescent="0.35">
      <c r="A22" s="4"/>
      <c r="B22" s="4"/>
      <c r="C22" s="1" t="s">
        <v>17</v>
      </c>
      <c r="D22" s="27">
        <v>1</v>
      </c>
      <c r="E22" s="1"/>
      <c r="F22" s="2" t="s">
        <v>17</v>
      </c>
      <c r="G22" s="20">
        <v>1</v>
      </c>
      <c r="H22" s="53">
        <f>D22+G22</f>
        <v>2</v>
      </c>
      <c r="L22" s="4"/>
      <c r="M22" s="4"/>
      <c r="N22" s="2" t="s">
        <v>17</v>
      </c>
      <c r="O22" s="20">
        <v>1</v>
      </c>
      <c r="P22" s="1"/>
      <c r="Q22" s="2" t="s">
        <v>17</v>
      </c>
      <c r="R22" s="20">
        <v>0</v>
      </c>
      <c r="S22" s="53">
        <f>O22+R22</f>
        <v>1</v>
      </c>
    </row>
    <row r="23" spans="1:26" ht="15" thickBot="1" x14ac:dyDescent="0.35">
      <c r="A23" s="4"/>
      <c r="B23" s="4"/>
      <c r="C23" s="28" t="s">
        <v>19</v>
      </c>
      <c r="D23" s="56">
        <f>SUM(D20:D22)</f>
        <v>25</v>
      </c>
      <c r="E23" s="4"/>
      <c r="F23" s="30" t="s">
        <v>20</v>
      </c>
      <c r="G23" s="55">
        <f>SUM(G20:G22)</f>
        <v>25</v>
      </c>
      <c r="H23" s="37">
        <f>SUM(H20:H22)</f>
        <v>50</v>
      </c>
      <c r="I23">
        <f>D23+G23</f>
        <v>50</v>
      </c>
      <c r="L23" s="4"/>
      <c r="M23" s="4"/>
      <c r="N23" s="28" t="s">
        <v>19</v>
      </c>
      <c r="O23" s="55">
        <f>SUM(O20:O22)</f>
        <v>25</v>
      </c>
      <c r="P23" s="4"/>
      <c r="Q23" s="30" t="s">
        <v>20</v>
      </c>
      <c r="R23" s="55">
        <f>SUM(R20:R22)</f>
        <v>18</v>
      </c>
      <c r="S23" s="37">
        <f>SUM(S20:S22)</f>
        <v>43</v>
      </c>
      <c r="T23">
        <f>O23+R23</f>
        <v>43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Jake Van Dorssen</v>
      </c>
      <c r="B28" s="18">
        <v>6</v>
      </c>
      <c r="C28" s="29">
        <v>6</v>
      </c>
      <c r="D28" s="49">
        <f>B28+C28</f>
        <v>12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6</v>
      </c>
      <c r="M28" s="52">
        <f>K28+L28</f>
        <v>12</v>
      </c>
      <c r="N28" s="18">
        <v>0</v>
      </c>
      <c r="O28" s="29">
        <v>6</v>
      </c>
      <c r="P28" s="49">
        <f>N28+O28</f>
        <v>6</v>
      </c>
      <c r="Q28" s="16">
        <v>6</v>
      </c>
      <c r="R28" s="5">
        <v>6</v>
      </c>
      <c r="S28" s="52">
        <f>Q28+R28</f>
        <v>12</v>
      </c>
      <c r="T28" s="18">
        <v>6</v>
      </c>
      <c r="U28" s="29">
        <v>6</v>
      </c>
      <c r="V28" s="49">
        <f>T28+U28</f>
        <v>12</v>
      </c>
      <c r="W28" s="16">
        <v>6</v>
      </c>
      <c r="X28" s="5">
        <v>6</v>
      </c>
      <c r="Y28" s="59">
        <f>W28+X28</f>
        <v>12</v>
      </c>
      <c r="Z28" s="60">
        <f>D28+G28+J28+M28+P28+S28+V28+Y28</f>
        <v>90</v>
      </c>
    </row>
    <row r="29" spans="1:26" ht="15" thickBot="1" x14ac:dyDescent="0.35">
      <c r="A29" s="48" t="str">
        <f>A7</f>
        <v>Neville Rathbone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5">H29+I29</f>
        <v>12</v>
      </c>
      <c r="K29" s="9">
        <v>6</v>
      </c>
      <c r="L29" s="2">
        <v>6</v>
      </c>
      <c r="M29" s="52">
        <f t="shared" ref="M29:M31" si="6">K29+L29</f>
        <v>12</v>
      </c>
      <c r="N29" s="1">
        <v>6</v>
      </c>
      <c r="O29" s="1">
        <v>6</v>
      </c>
      <c r="P29" s="49">
        <f t="shared" ref="P29:P31" si="7">N29+O29</f>
        <v>12</v>
      </c>
      <c r="Q29" s="9">
        <v>6</v>
      </c>
      <c r="R29" s="2">
        <v>4</v>
      </c>
      <c r="S29" s="52">
        <f t="shared" ref="S29:S31" si="8">Q29+R29</f>
        <v>10</v>
      </c>
      <c r="T29" s="1">
        <v>6</v>
      </c>
      <c r="U29" s="1">
        <v>6</v>
      </c>
      <c r="V29" s="49">
        <f t="shared" ref="V29:V31" si="9">T29+U29</f>
        <v>12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94</v>
      </c>
    </row>
    <row r="30" spans="1:26" ht="15" thickBot="1" x14ac:dyDescent="0.35">
      <c r="A30" s="48" t="str">
        <f>A8</f>
        <v>Byron Biffin</v>
      </c>
      <c r="B30" s="1">
        <v>0</v>
      </c>
      <c r="C30" s="2">
        <v>6</v>
      </c>
      <c r="D30" s="49">
        <f>B30+C30</f>
        <v>6</v>
      </c>
      <c r="E30" s="9">
        <v>6</v>
      </c>
      <c r="F30" s="1">
        <v>6</v>
      </c>
      <c r="G30" s="52">
        <f>E30+F30</f>
        <v>12</v>
      </c>
      <c r="H30" s="1">
        <v>6</v>
      </c>
      <c r="I30" s="1">
        <v>6</v>
      </c>
      <c r="J30" s="49">
        <f t="shared" si="5"/>
        <v>12</v>
      </c>
      <c r="K30" s="1">
        <v>6</v>
      </c>
      <c r="L30" s="1">
        <v>6</v>
      </c>
      <c r="M30" s="52">
        <f t="shared" si="6"/>
        <v>12</v>
      </c>
      <c r="N30" s="1">
        <v>6</v>
      </c>
      <c r="O30" s="1">
        <v>6</v>
      </c>
      <c r="P30" s="49">
        <f t="shared" si="7"/>
        <v>12</v>
      </c>
      <c r="Q30" s="1">
        <v>6</v>
      </c>
      <c r="R30" s="1">
        <v>6</v>
      </c>
      <c r="S30" s="52">
        <f t="shared" si="8"/>
        <v>12</v>
      </c>
      <c r="T30" s="1">
        <v>6</v>
      </c>
      <c r="U30" s="1">
        <v>6</v>
      </c>
      <c r="V30" s="49">
        <f t="shared" si="9"/>
        <v>12</v>
      </c>
      <c r="W30" s="1">
        <v>6</v>
      </c>
      <c r="X30" s="1">
        <v>6</v>
      </c>
      <c r="Y30" s="59">
        <f t="shared" si="10"/>
        <v>12</v>
      </c>
      <c r="Z30" s="50">
        <f t="shared" si="11"/>
        <v>90</v>
      </c>
    </row>
    <row r="31" spans="1:26" ht="15" thickBot="1" x14ac:dyDescent="0.35">
      <c r="A31" s="48" t="str">
        <f>A9</f>
        <v>SPARE</v>
      </c>
      <c r="B31" s="1">
        <v>6</v>
      </c>
      <c r="C31" s="2">
        <v>6</v>
      </c>
      <c r="D31" s="55">
        <f>B31+C31</f>
        <v>12</v>
      </c>
      <c r="E31" s="9">
        <v>6</v>
      </c>
      <c r="F31" s="1">
        <v>6</v>
      </c>
      <c r="G31" s="51">
        <f>E31+F31</f>
        <v>12</v>
      </c>
      <c r="H31" s="1">
        <v>6</v>
      </c>
      <c r="I31" s="1">
        <v>6</v>
      </c>
      <c r="J31" s="51">
        <f t="shared" si="5"/>
        <v>12</v>
      </c>
      <c r="K31" s="1">
        <v>6</v>
      </c>
      <c r="L31" s="1">
        <v>6</v>
      </c>
      <c r="M31" s="51">
        <f t="shared" si="6"/>
        <v>12</v>
      </c>
      <c r="N31" s="1">
        <v>6</v>
      </c>
      <c r="O31" s="1">
        <v>6</v>
      </c>
      <c r="P31" s="49">
        <f t="shared" si="7"/>
        <v>12</v>
      </c>
      <c r="Q31" s="1">
        <v>6</v>
      </c>
      <c r="R31" s="1">
        <v>6</v>
      </c>
      <c r="S31" s="52">
        <f t="shared" si="8"/>
        <v>12</v>
      </c>
      <c r="T31" s="1">
        <v>6</v>
      </c>
      <c r="U31" s="1">
        <v>6</v>
      </c>
      <c r="V31" s="51">
        <f t="shared" si="9"/>
        <v>12</v>
      </c>
      <c r="W31" s="1">
        <v>6</v>
      </c>
      <c r="X31" s="1">
        <v>6</v>
      </c>
      <c r="Y31" s="59">
        <f t="shared" si="10"/>
        <v>12</v>
      </c>
      <c r="Z31" s="50">
        <f t="shared" si="11"/>
        <v>96</v>
      </c>
    </row>
    <row r="32" spans="1:26" ht="15" thickBot="1" x14ac:dyDescent="0.35">
      <c r="C32" s="18" t="s">
        <v>17</v>
      </c>
      <c r="D32" s="25">
        <v>0</v>
      </c>
      <c r="E32" s="3"/>
      <c r="F32" s="5" t="s">
        <v>17</v>
      </c>
      <c r="G32" s="31">
        <v>1.5</v>
      </c>
      <c r="H32" s="4"/>
      <c r="I32" s="18" t="s">
        <v>17</v>
      </c>
      <c r="J32" s="25">
        <v>0</v>
      </c>
      <c r="K32" s="3"/>
      <c r="L32" s="5" t="s">
        <v>17</v>
      </c>
      <c r="M32" s="34">
        <v>0</v>
      </c>
      <c r="N32" s="4"/>
      <c r="O32" s="18" t="s">
        <v>17</v>
      </c>
      <c r="P32" s="11">
        <v>0</v>
      </c>
      <c r="Q32" s="3"/>
      <c r="R32" s="5" t="s">
        <v>17</v>
      </c>
      <c r="S32" s="31">
        <v>0</v>
      </c>
      <c r="T32" s="4"/>
      <c r="U32" s="18" t="s">
        <v>17</v>
      </c>
      <c r="V32" s="25">
        <v>0</v>
      </c>
      <c r="W32" s="3"/>
      <c r="X32" s="5" t="s">
        <v>17</v>
      </c>
      <c r="Y32" s="35">
        <v>0</v>
      </c>
      <c r="Z32" s="61">
        <f t="shared" si="11"/>
        <v>1.5</v>
      </c>
    </row>
    <row r="33" spans="1:27" ht="15" thickBot="1" x14ac:dyDescent="0.35">
      <c r="C33" s="26" t="s">
        <v>18</v>
      </c>
      <c r="D33" s="51">
        <f>SUM(D28:D32)</f>
        <v>42</v>
      </c>
      <c r="E33" s="4"/>
      <c r="F33" s="32" t="s">
        <v>20</v>
      </c>
      <c r="G33" s="54">
        <f>SUM(G28:G32)</f>
        <v>49.5</v>
      </c>
      <c r="I33" s="26" t="s">
        <v>27</v>
      </c>
      <c r="J33" s="51">
        <f>SUM(J28:J32)</f>
        <v>48</v>
      </c>
      <c r="K33" s="4"/>
      <c r="L33" s="33" t="s">
        <v>28</v>
      </c>
      <c r="M33" s="51">
        <f>SUM(M28:M32)</f>
        <v>48</v>
      </c>
      <c r="O33" s="26" t="s">
        <v>29</v>
      </c>
      <c r="P33" s="57">
        <f>SUM(P28:P32)</f>
        <v>42</v>
      </c>
      <c r="Q33" s="4"/>
      <c r="R33" s="32" t="s">
        <v>30</v>
      </c>
      <c r="S33" s="54">
        <f>SUM(S28:S32)</f>
        <v>46</v>
      </c>
      <c r="U33" s="26" t="s">
        <v>31</v>
      </c>
      <c r="V33" s="51">
        <f>SUM(V28:V32)</f>
        <v>48</v>
      </c>
      <c r="W33" s="4"/>
      <c r="X33" s="32" t="s">
        <v>32</v>
      </c>
      <c r="Y33" s="58">
        <f>SUM(Y28:Y32)</f>
        <v>48</v>
      </c>
      <c r="Z33" s="36">
        <f>SUM(Z28:Z32)</f>
        <v>371.5</v>
      </c>
      <c r="AA33">
        <f>D33+G33+J33+M33+P33+S33+V33+Y33</f>
        <v>371.5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Jake Van Dorssen</v>
      </c>
      <c r="B37" s="18">
        <v>0</v>
      </c>
      <c r="C37" s="29">
        <v>0</v>
      </c>
      <c r="D37" s="49">
        <f>B37+C37</f>
        <v>0</v>
      </c>
      <c r="E37" s="16">
        <v>6</v>
      </c>
      <c r="F37" s="5">
        <v>0</v>
      </c>
      <c r="G37" s="52">
        <f>E37+F37</f>
        <v>6</v>
      </c>
      <c r="H37" s="18">
        <v>6</v>
      </c>
      <c r="I37" s="29">
        <v>4</v>
      </c>
      <c r="J37" s="49">
        <f>H37+I37</f>
        <v>10</v>
      </c>
      <c r="K37" s="16">
        <v>6</v>
      </c>
      <c r="L37" s="5">
        <v>0</v>
      </c>
      <c r="M37" s="52">
        <f>K37+L37</f>
        <v>6</v>
      </c>
      <c r="N37" s="18">
        <v>6</v>
      </c>
      <c r="O37" s="29">
        <v>0</v>
      </c>
      <c r="P37" s="49">
        <f>N37+O37</f>
        <v>6</v>
      </c>
      <c r="Q37" s="16">
        <v>6</v>
      </c>
      <c r="R37" s="5">
        <v>6</v>
      </c>
      <c r="S37" s="52">
        <f>Q37+R37</f>
        <v>12</v>
      </c>
      <c r="T37" s="51">
        <f>D37+G37+J37+M37+P37+S37</f>
        <v>40</v>
      </c>
    </row>
    <row r="38" spans="1:27" ht="15" thickBot="1" x14ac:dyDescent="0.35">
      <c r="A38" s="48" t="str">
        <f>A7</f>
        <v>Neville Rathbone</v>
      </c>
      <c r="B38" s="1">
        <v>0</v>
      </c>
      <c r="C38" s="2">
        <v>6</v>
      </c>
      <c r="D38" s="53">
        <f>B38+C38</f>
        <v>6</v>
      </c>
      <c r="E38" s="9">
        <v>6</v>
      </c>
      <c r="F38" s="2">
        <v>6</v>
      </c>
      <c r="G38" s="52">
        <f>E38+F38</f>
        <v>12</v>
      </c>
      <c r="H38" s="1">
        <v>6</v>
      </c>
      <c r="I38" s="1">
        <v>0</v>
      </c>
      <c r="J38" s="49">
        <f t="shared" ref="J38:J40" si="12">H38+I38</f>
        <v>6</v>
      </c>
      <c r="K38" s="9">
        <v>2</v>
      </c>
      <c r="L38" s="2">
        <v>6</v>
      </c>
      <c r="M38" s="52">
        <f t="shared" ref="M38:M40" si="13">K38+L38</f>
        <v>8</v>
      </c>
      <c r="N38" s="1">
        <v>6</v>
      </c>
      <c r="O38" s="1">
        <v>6</v>
      </c>
      <c r="P38" s="49">
        <f t="shared" ref="P38:P40" si="14">N38+O38</f>
        <v>12</v>
      </c>
      <c r="Q38" s="9">
        <v>6</v>
      </c>
      <c r="R38" s="2">
        <v>0</v>
      </c>
      <c r="S38" s="52">
        <f t="shared" ref="S38:S40" si="15">Q38+R38</f>
        <v>6</v>
      </c>
      <c r="T38" s="51">
        <f t="shared" ref="T38:T41" si="16">D38+G38+J38+M38+P38+S38</f>
        <v>50</v>
      </c>
    </row>
    <row r="39" spans="1:27" ht="15" thickBot="1" x14ac:dyDescent="0.35">
      <c r="A39" s="48" t="str">
        <f>A8</f>
        <v>Byron Biffin</v>
      </c>
      <c r="B39" s="1">
        <v>6</v>
      </c>
      <c r="C39" s="2">
        <v>6</v>
      </c>
      <c r="D39" s="49">
        <f>B39+C39</f>
        <v>12</v>
      </c>
      <c r="E39" s="9">
        <v>6</v>
      </c>
      <c r="F39" s="1">
        <v>6</v>
      </c>
      <c r="G39" s="52">
        <f>E39+F39</f>
        <v>12</v>
      </c>
      <c r="H39" s="1">
        <v>6</v>
      </c>
      <c r="I39" s="1">
        <v>6</v>
      </c>
      <c r="J39" s="49">
        <f t="shared" si="12"/>
        <v>12</v>
      </c>
      <c r="K39" s="1">
        <v>6</v>
      </c>
      <c r="L39" s="1">
        <v>6</v>
      </c>
      <c r="M39" s="52">
        <f t="shared" si="13"/>
        <v>12</v>
      </c>
      <c r="N39" s="1">
        <v>6</v>
      </c>
      <c r="O39" s="1">
        <v>6</v>
      </c>
      <c r="P39" s="49">
        <f t="shared" si="14"/>
        <v>12</v>
      </c>
      <c r="Q39" s="1">
        <v>6</v>
      </c>
      <c r="R39" s="1">
        <v>6</v>
      </c>
      <c r="S39" s="52">
        <f t="shared" si="15"/>
        <v>12</v>
      </c>
      <c r="T39" s="51">
        <f t="shared" si="16"/>
        <v>72</v>
      </c>
    </row>
    <row r="40" spans="1:27" ht="15" thickBot="1" x14ac:dyDescent="0.35">
      <c r="A40" s="48" t="str">
        <f>A9</f>
        <v>SPARE</v>
      </c>
      <c r="B40" s="1">
        <v>6</v>
      </c>
      <c r="C40" s="2">
        <v>6</v>
      </c>
      <c r="D40" s="55">
        <f>B40+C40</f>
        <v>12</v>
      </c>
      <c r="E40" s="9">
        <v>6</v>
      </c>
      <c r="F40" s="1">
        <v>6</v>
      </c>
      <c r="G40" s="51">
        <f>E40+F40</f>
        <v>12</v>
      </c>
      <c r="H40" s="1">
        <v>6</v>
      </c>
      <c r="I40" s="1">
        <v>6</v>
      </c>
      <c r="J40" s="51">
        <f t="shared" si="12"/>
        <v>12</v>
      </c>
      <c r="K40" s="1">
        <v>6</v>
      </c>
      <c r="L40" s="1">
        <v>6</v>
      </c>
      <c r="M40" s="51">
        <f t="shared" si="13"/>
        <v>12</v>
      </c>
      <c r="N40" s="1">
        <v>6</v>
      </c>
      <c r="O40" s="1">
        <v>0</v>
      </c>
      <c r="P40" s="51">
        <f t="shared" si="14"/>
        <v>6</v>
      </c>
      <c r="Q40" s="1">
        <v>2</v>
      </c>
      <c r="R40" s="1">
        <v>4</v>
      </c>
      <c r="S40" s="51">
        <f t="shared" si="15"/>
        <v>6</v>
      </c>
      <c r="T40" s="79">
        <f t="shared" si="16"/>
        <v>60</v>
      </c>
    </row>
    <row r="41" spans="1:27" ht="15" thickBot="1" x14ac:dyDescent="0.35">
      <c r="C41" s="18" t="s">
        <v>17</v>
      </c>
      <c r="D41" s="25"/>
      <c r="E41" s="3"/>
      <c r="F41" s="5" t="s">
        <v>17</v>
      </c>
      <c r="G41" s="31"/>
      <c r="H41" s="4"/>
      <c r="I41" s="18" t="s">
        <v>17</v>
      </c>
      <c r="J41" s="25"/>
      <c r="K41" s="3"/>
      <c r="L41" s="5" t="s">
        <v>17</v>
      </c>
      <c r="M41" s="34">
        <v>0</v>
      </c>
      <c r="N41" s="4"/>
      <c r="O41" s="18" t="s">
        <v>17</v>
      </c>
      <c r="P41" s="78">
        <v>0</v>
      </c>
      <c r="Q41" s="3"/>
      <c r="R41" s="5" t="s">
        <v>17</v>
      </c>
      <c r="S41" s="35">
        <v>4.5</v>
      </c>
      <c r="T41" s="51">
        <f t="shared" si="16"/>
        <v>4.5</v>
      </c>
    </row>
    <row r="42" spans="1:27" ht="15" thickBot="1" x14ac:dyDescent="0.35">
      <c r="C42" s="26" t="s">
        <v>18</v>
      </c>
      <c r="D42" s="51">
        <f>SUM(D37:D41)</f>
        <v>30</v>
      </c>
      <c r="E42" s="4"/>
      <c r="F42" s="32" t="s">
        <v>20</v>
      </c>
      <c r="G42" s="54">
        <f>SUM(G37:G41)</f>
        <v>42</v>
      </c>
      <c r="I42" s="26" t="s">
        <v>27</v>
      </c>
      <c r="J42" s="51">
        <f>SUM(J37:J41)</f>
        <v>40</v>
      </c>
      <c r="K42" s="4"/>
      <c r="L42" s="33" t="s">
        <v>28</v>
      </c>
      <c r="M42" s="51">
        <f>SUM(M37:M41)</f>
        <v>38</v>
      </c>
      <c r="O42" s="26" t="s">
        <v>29</v>
      </c>
      <c r="P42" s="51">
        <f>SUM(P37:P41)</f>
        <v>36</v>
      </c>
      <c r="Q42" s="4"/>
      <c r="R42" s="32" t="s">
        <v>30</v>
      </c>
      <c r="S42" s="58">
        <f>SUM(S37:S41)</f>
        <v>40.5</v>
      </c>
      <c r="T42" s="36">
        <f>SUM(T37:T41)</f>
        <v>226.5</v>
      </c>
      <c r="U42">
        <f>D42+G42+J42+M42+P42+S42</f>
        <v>226.5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Jake Van Dorssen</v>
      </c>
      <c r="B47" s="9">
        <v>6</v>
      </c>
      <c r="C47" s="1">
        <v>6</v>
      </c>
      <c r="D47" s="1">
        <v>6</v>
      </c>
      <c r="E47" s="1">
        <v>2</v>
      </c>
      <c r="F47" s="1">
        <v>0</v>
      </c>
      <c r="G47" s="1">
        <v>0</v>
      </c>
      <c r="H47" s="1">
        <v>6</v>
      </c>
      <c r="I47" s="2">
        <v>1.5</v>
      </c>
      <c r="J47" s="53">
        <f>SUM(B47:I47)</f>
        <v>27.5</v>
      </c>
    </row>
    <row r="48" spans="1:27" x14ac:dyDescent="0.3">
      <c r="A48" s="65" t="str">
        <f>A7</f>
        <v>Neville Rathbone</v>
      </c>
      <c r="B48" s="9">
        <v>6</v>
      </c>
      <c r="C48" s="1">
        <v>6</v>
      </c>
      <c r="D48" s="1">
        <v>4</v>
      </c>
      <c r="E48" s="1">
        <v>1</v>
      </c>
      <c r="F48" s="1">
        <v>0</v>
      </c>
      <c r="G48" s="1">
        <v>0</v>
      </c>
      <c r="H48" s="1">
        <v>0</v>
      </c>
      <c r="I48" s="2">
        <v>0.5</v>
      </c>
      <c r="J48" s="53">
        <f t="shared" ref="J48:J50" si="17">SUM(B48:I48)</f>
        <v>17.5</v>
      </c>
    </row>
    <row r="49" spans="1:20" x14ac:dyDescent="0.3">
      <c r="A49" s="65" t="str">
        <f>A8</f>
        <v>Byron Biffin</v>
      </c>
      <c r="B49" s="9">
        <v>0</v>
      </c>
      <c r="C49" s="1">
        <v>6</v>
      </c>
      <c r="D49" s="1">
        <v>6</v>
      </c>
      <c r="E49" s="1">
        <v>1</v>
      </c>
      <c r="F49" s="1">
        <v>6</v>
      </c>
      <c r="G49" s="1">
        <v>6</v>
      </c>
      <c r="H49" s="1">
        <v>4</v>
      </c>
      <c r="I49" s="2">
        <v>1</v>
      </c>
      <c r="J49" s="53">
        <f t="shared" si="17"/>
        <v>30</v>
      </c>
    </row>
    <row r="50" spans="1:20" ht="15" thickBot="1" x14ac:dyDescent="0.35">
      <c r="A50" s="77" t="str">
        <f>A9</f>
        <v>SPARE</v>
      </c>
      <c r="B50" s="9">
        <v>6</v>
      </c>
      <c r="C50" s="1">
        <v>6</v>
      </c>
      <c r="D50" s="1">
        <v>6</v>
      </c>
      <c r="E50" s="1">
        <v>1.5</v>
      </c>
      <c r="F50" s="1">
        <v>6</v>
      </c>
      <c r="G50" s="1">
        <v>6</v>
      </c>
      <c r="H50" s="1">
        <v>6</v>
      </c>
      <c r="I50" s="2">
        <v>2</v>
      </c>
      <c r="J50" s="53">
        <f t="shared" si="17"/>
        <v>39.5</v>
      </c>
    </row>
    <row r="52" spans="1:20" ht="15" thickBot="1" x14ac:dyDescent="0.35"/>
    <row r="53" spans="1:20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20" x14ac:dyDescent="0.3">
      <c r="A54" s="69" t="str">
        <f>A13</f>
        <v>Jake Van Dorssen</v>
      </c>
      <c r="B54" s="9">
        <v>6</v>
      </c>
      <c r="C54" s="1">
        <v>0</v>
      </c>
      <c r="D54" s="1">
        <v>0</v>
      </c>
      <c r="E54" s="1">
        <v>0.5</v>
      </c>
      <c r="F54" s="1">
        <v>0</v>
      </c>
      <c r="G54" s="1">
        <v>0</v>
      </c>
      <c r="H54" s="1">
        <v>0</v>
      </c>
      <c r="I54" s="2">
        <v>0.5</v>
      </c>
      <c r="J54" s="53">
        <f>SUM(B54:I54)</f>
        <v>7</v>
      </c>
    </row>
    <row r="55" spans="1:20" x14ac:dyDescent="0.3">
      <c r="A55" s="65" t="str">
        <f>A14</f>
        <v>Neville Rathbone</v>
      </c>
      <c r="B55" s="9">
        <v>6</v>
      </c>
      <c r="C55" s="1">
        <v>0</v>
      </c>
      <c r="D55" s="1">
        <v>0</v>
      </c>
      <c r="E55" s="1">
        <v>1</v>
      </c>
      <c r="F55" s="1">
        <v>6</v>
      </c>
      <c r="G55" s="1">
        <v>6</v>
      </c>
      <c r="H55" s="1">
        <v>0</v>
      </c>
      <c r="I55" s="2">
        <v>0.5</v>
      </c>
      <c r="J55" s="53">
        <f t="shared" ref="J55:J57" si="18">SUM(B55:I55)</f>
        <v>19.5</v>
      </c>
    </row>
    <row r="56" spans="1:20" x14ac:dyDescent="0.3">
      <c r="A56" s="65" t="str">
        <f>A8</f>
        <v>Byron Biffin</v>
      </c>
      <c r="B56" s="9">
        <v>6</v>
      </c>
      <c r="C56" s="1">
        <v>0</v>
      </c>
      <c r="D56" s="1">
        <v>6</v>
      </c>
      <c r="E56" s="1">
        <v>1</v>
      </c>
      <c r="F56" s="1">
        <v>6</v>
      </c>
      <c r="G56" s="1">
        <v>0</v>
      </c>
      <c r="H56" s="1">
        <v>0</v>
      </c>
      <c r="I56" s="2">
        <v>1</v>
      </c>
      <c r="J56" s="53">
        <f t="shared" si="18"/>
        <v>20</v>
      </c>
    </row>
    <row r="57" spans="1:20" ht="15" thickBot="1" x14ac:dyDescent="0.35">
      <c r="A57" s="77" t="str">
        <f>A9</f>
        <v>SPARE</v>
      </c>
      <c r="B57" s="9">
        <v>0</v>
      </c>
      <c r="C57" s="1">
        <v>6</v>
      </c>
      <c r="D57" s="1">
        <v>6</v>
      </c>
      <c r="E57" s="1">
        <v>0.5</v>
      </c>
      <c r="F57" s="1">
        <v>0</v>
      </c>
      <c r="G57" s="1">
        <v>0</v>
      </c>
      <c r="H57" s="1">
        <v>6</v>
      </c>
      <c r="I57" s="2">
        <v>1.5</v>
      </c>
      <c r="J57" s="53">
        <f t="shared" si="18"/>
        <v>20</v>
      </c>
    </row>
    <row r="59" spans="1:20" ht="15" thickBot="1" x14ac:dyDescent="0.35"/>
    <row r="60" spans="1:20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20" x14ac:dyDescent="0.3">
      <c r="A61" s="69" t="str">
        <f>A6</f>
        <v>Jake Van Dorssen</v>
      </c>
      <c r="B61" s="9">
        <v>3</v>
      </c>
      <c r="C61" s="1">
        <v>0</v>
      </c>
      <c r="D61" s="1">
        <v>3</v>
      </c>
      <c r="E61" s="1">
        <v>0</v>
      </c>
      <c r="F61" s="2">
        <v>6</v>
      </c>
      <c r="G61" s="2">
        <v>1.5</v>
      </c>
      <c r="H61" s="1">
        <v>0</v>
      </c>
      <c r="I61" s="1">
        <v>0</v>
      </c>
      <c r="J61" s="1">
        <v>6</v>
      </c>
      <c r="K61" s="1">
        <v>1.5</v>
      </c>
      <c r="L61" s="1">
        <v>6</v>
      </c>
      <c r="M61" s="9">
        <v>0</v>
      </c>
      <c r="N61" s="1">
        <v>2</v>
      </c>
      <c r="O61" s="2">
        <v>1</v>
      </c>
      <c r="P61" s="52">
        <f>SUM(B61:O61)</f>
        <v>30</v>
      </c>
      <c r="Q61" s="9">
        <v>55.87</v>
      </c>
      <c r="R61" s="1">
        <v>5.87</v>
      </c>
      <c r="S61" s="75">
        <f>P61-R61</f>
        <v>24.13</v>
      </c>
    </row>
    <row r="62" spans="1:20" x14ac:dyDescent="0.3">
      <c r="A62" s="65" t="str">
        <f>A7</f>
        <v>Neville Rathbone</v>
      </c>
      <c r="B62" s="9">
        <v>3</v>
      </c>
      <c r="C62" s="1">
        <v>6</v>
      </c>
      <c r="D62" s="1">
        <v>3</v>
      </c>
      <c r="E62" s="1">
        <v>0</v>
      </c>
      <c r="F62" s="2">
        <v>6</v>
      </c>
      <c r="G62" s="2">
        <v>1</v>
      </c>
      <c r="H62" s="1">
        <v>0</v>
      </c>
      <c r="I62" s="1">
        <v>6</v>
      </c>
      <c r="J62" s="1">
        <v>6</v>
      </c>
      <c r="K62" s="1">
        <v>2.5</v>
      </c>
      <c r="L62" s="1">
        <v>0</v>
      </c>
      <c r="M62" s="9">
        <v>6</v>
      </c>
      <c r="N62" s="1">
        <v>2</v>
      </c>
      <c r="O62" s="2">
        <v>2.5</v>
      </c>
      <c r="P62" s="53">
        <f>SUM(B62:O62)</f>
        <v>44</v>
      </c>
      <c r="Q62" s="9">
        <v>59.03</v>
      </c>
      <c r="R62" s="1">
        <v>9.0299999999999994</v>
      </c>
      <c r="S62" s="75">
        <f t="shared" ref="S62:S64" si="19">P62-R62</f>
        <v>34.97</v>
      </c>
    </row>
    <row r="63" spans="1:20" x14ac:dyDescent="0.3">
      <c r="A63" s="65" t="str">
        <f>A8</f>
        <v>Byron Biffin</v>
      </c>
      <c r="B63" s="9"/>
      <c r="C63" s="1"/>
      <c r="D63" s="1"/>
      <c r="E63" s="1"/>
      <c r="F63" s="2"/>
      <c r="G63" s="2"/>
      <c r="H63" s="1"/>
      <c r="I63" s="1"/>
      <c r="J63" s="1"/>
      <c r="K63" s="1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  <c r="T63" t="s">
        <v>136</v>
      </c>
    </row>
    <row r="64" spans="1:20" ht="15" thickBot="1" x14ac:dyDescent="0.35">
      <c r="A64" s="77" t="str">
        <f>A9</f>
        <v>SPARE</v>
      </c>
      <c r="B64" s="9"/>
      <c r="C64" s="1"/>
      <c r="D64" s="1"/>
      <c r="E64" s="1"/>
      <c r="F64" s="2"/>
      <c r="G64" s="2"/>
      <c r="H64" s="1"/>
      <c r="I64" s="1"/>
      <c r="J64" s="1"/>
      <c r="K64" s="1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7D06-9D2F-4DB1-910F-80DE4E46978A}">
  <sheetPr>
    <pageSetUpPr fitToPage="1"/>
  </sheetPr>
  <dimension ref="A3:AA64"/>
  <sheetViews>
    <sheetView topLeftCell="A2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  <col min="12" max="12" width="10.77734375" bestFit="1" customWidth="1"/>
  </cols>
  <sheetData>
    <row r="3" spans="1:20" ht="15" thickBot="1" x14ac:dyDescent="0.35"/>
    <row r="4" spans="1:20" ht="72" thickBot="1" x14ac:dyDescent="0.35">
      <c r="A4" s="122" t="s">
        <v>93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4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72</v>
      </c>
      <c r="B6" s="13" t="s">
        <v>6</v>
      </c>
      <c r="C6" s="45">
        <f>H13</f>
        <v>22</v>
      </c>
      <c r="D6" s="46">
        <f>S13</f>
        <v>24</v>
      </c>
      <c r="E6" s="46">
        <f>Z28</f>
        <v>94</v>
      </c>
      <c r="F6" s="66">
        <f>T37</f>
        <v>60</v>
      </c>
      <c r="G6" s="70">
        <f>SUM(C6:F6)</f>
        <v>200</v>
      </c>
      <c r="H6" s="45">
        <f>(G6/F5)*100</f>
        <v>92.592592592592595</v>
      </c>
      <c r="M6" s="48">
        <f>J47</f>
        <v>0</v>
      </c>
      <c r="N6" s="48">
        <f>J54</f>
        <v>0</v>
      </c>
      <c r="O6" s="48">
        <f>S61</f>
        <v>0</v>
      </c>
      <c r="P6" s="73">
        <f>SUM(M6:O6)</f>
        <v>0</v>
      </c>
      <c r="S6" s="73">
        <f>G6+P6</f>
        <v>200</v>
      </c>
    </row>
    <row r="7" spans="1:20" x14ac:dyDescent="0.3">
      <c r="A7" s="14" t="s">
        <v>113</v>
      </c>
      <c r="B7" s="14" t="s">
        <v>4</v>
      </c>
      <c r="C7" s="47">
        <f>H20</f>
        <v>18</v>
      </c>
      <c r="D7" s="48">
        <f>S20</f>
        <v>18</v>
      </c>
      <c r="E7" s="48">
        <f>Z29</f>
        <v>64</v>
      </c>
      <c r="F7" s="67">
        <f>T38</f>
        <v>48</v>
      </c>
      <c r="G7" s="71">
        <f t="shared" ref="G7:G9" si="0">SUM(C7:F7)</f>
        <v>148</v>
      </c>
      <c r="H7" s="45">
        <f>(G7/F5)*100</f>
        <v>68.518518518518519</v>
      </c>
      <c r="M7" s="48">
        <f t="shared" ref="M7:M9" si="1">J48</f>
        <v>19</v>
      </c>
      <c r="N7" s="48">
        <f>J55</f>
        <v>18.5</v>
      </c>
      <c r="O7" s="48">
        <f t="shared" ref="O7:O9" si="2">S62</f>
        <v>13.240000000000002</v>
      </c>
      <c r="P7" s="73">
        <f t="shared" ref="P7:P9" si="3">SUM(M7:O7)</f>
        <v>50.74</v>
      </c>
      <c r="S7" s="73">
        <f t="shared" ref="S7:S9" si="4">G7+P7</f>
        <v>198.74</v>
      </c>
    </row>
    <row r="8" spans="1:20" x14ac:dyDescent="0.3">
      <c r="A8" s="14" t="s">
        <v>114</v>
      </c>
      <c r="B8" s="14" t="s">
        <v>5</v>
      </c>
      <c r="C8" s="47">
        <f>H21</f>
        <v>24</v>
      </c>
      <c r="D8" s="48">
        <f>S21</f>
        <v>22</v>
      </c>
      <c r="E8" s="48">
        <f>Z30</f>
        <v>70</v>
      </c>
      <c r="F8" s="67">
        <f>T39</f>
        <v>54</v>
      </c>
      <c r="G8" s="71">
        <f t="shared" si="0"/>
        <v>170</v>
      </c>
      <c r="H8" s="45">
        <f>(G8/F5)*100</f>
        <v>78.703703703703709</v>
      </c>
      <c r="M8" s="48">
        <f t="shared" si="1"/>
        <v>13</v>
      </c>
      <c r="N8" s="48">
        <f>J56</f>
        <v>12</v>
      </c>
      <c r="O8" s="48">
        <f t="shared" si="2"/>
        <v>4.0300000000000011</v>
      </c>
      <c r="P8" s="73">
        <f t="shared" si="3"/>
        <v>29.03</v>
      </c>
      <c r="S8" s="73">
        <f t="shared" si="4"/>
        <v>199.03</v>
      </c>
    </row>
    <row r="9" spans="1:20" ht="15" thickBot="1" x14ac:dyDescent="0.35">
      <c r="A9" s="15" t="s">
        <v>115</v>
      </c>
      <c r="B9" s="15" t="s">
        <v>6</v>
      </c>
      <c r="C9" s="47">
        <f>H14</f>
        <v>18</v>
      </c>
      <c r="D9" s="48">
        <f>S14</f>
        <v>18</v>
      </c>
      <c r="E9" s="48">
        <f>Z31</f>
        <v>78</v>
      </c>
      <c r="F9" s="67">
        <f>T40</f>
        <v>66</v>
      </c>
      <c r="G9" s="72">
        <f t="shared" si="0"/>
        <v>180</v>
      </c>
      <c r="H9" s="45">
        <f>(G9/F5)*100</f>
        <v>83.333333333333343</v>
      </c>
      <c r="M9" s="48">
        <f t="shared" si="1"/>
        <v>13</v>
      </c>
      <c r="N9" s="48">
        <f>J57</f>
        <v>25</v>
      </c>
      <c r="O9" s="48">
        <f t="shared" si="2"/>
        <v>4.620000000000001</v>
      </c>
      <c r="P9" s="73">
        <f t="shared" si="3"/>
        <v>42.620000000000005</v>
      </c>
      <c r="S9" s="73">
        <f t="shared" si="4"/>
        <v>222.62</v>
      </c>
    </row>
    <row r="10" spans="1:20" x14ac:dyDescent="0.3">
      <c r="G10" s="68">
        <f>SUM(G6:G9)</f>
        <v>698</v>
      </c>
    </row>
    <row r="11" spans="1:20" x14ac:dyDescent="0.3">
      <c r="A11" t="s">
        <v>6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Donna Davidson</v>
      </c>
      <c r="B13" s="18">
        <v>6</v>
      </c>
      <c r="C13" s="29">
        <v>6</v>
      </c>
      <c r="D13" s="49">
        <f>B13+C13</f>
        <v>12</v>
      </c>
      <c r="E13" s="16">
        <v>6</v>
      </c>
      <c r="F13" s="5">
        <v>4</v>
      </c>
      <c r="G13" s="52">
        <f>E13+F13</f>
        <v>10</v>
      </c>
      <c r="H13" s="52">
        <f>D13+G13</f>
        <v>22</v>
      </c>
      <c r="L13" s="48" t="str">
        <f>A6</f>
        <v>Donna Davidson</v>
      </c>
      <c r="M13" s="3">
        <v>6</v>
      </c>
      <c r="N13" s="5">
        <v>6</v>
      </c>
      <c r="O13" s="52">
        <f>M13+N13</f>
        <v>12</v>
      </c>
      <c r="P13" s="16">
        <v>6</v>
      </c>
      <c r="Q13" s="5">
        <v>6</v>
      </c>
      <c r="R13" s="52">
        <f>P13+Q13</f>
        <v>12</v>
      </c>
      <c r="S13" s="52">
        <f>O13+R13</f>
        <v>24</v>
      </c>
    </row>
    <row r="14" spans="1:20" x14ac:dyDescent="0.3">
      <c r="A14" s="48" t="str">
        <f>A9</f>
        <v>Bruce Smith</v>
      </c>
      <c r="B14" s="1">
        <v>6</v>
      </c>
      <c r="C14" s="1">
        <v>6</v>
      </c>
      <c r="D14" s="50">
        <f>B14+C14</f>
        <v>12</v>
      </c>
      <c r="E14" s="9">
        <v>6</v>
      </c>
      <c r="F14" s="2">
        <v>0</v>
      </c>
      <c r="G14" s="52">
        <f>E14+F14</f>
        <v>6</v>
      </c>
      <c r="H14" s="52">
        <f>D14+G14</f>
        <v>18</v>
      </c>
      <c r="L14" s="48" t="str">
        <f>A9</f>
        <v>Bruce Smith</v>
      </c>
      <c r="M14" s="1">
        <v>0</v>
      </c>
      <c r="N14" s="2">
        <v>6</v>
      </c>
      <c r="O14" s="52">
        <f>M14+N14</f>
        <v>6</v>
      </c>
      <c r="P14" s="9">
        <v>6</v>
      </c>
      <c r="Q14" s="2">
        <v>6</v>
      </c>
      <c r="R14" s="52">
        <f>P14+Q14</f>
        <v>12</v>
      </c>
      <c r="S14" s="52">
        <f>O14+R14</f>
        <v>18</v>
      </c>
    </row>
    <row r="15" spans="1:20" ht="15" thickBot="1" x14ac:dyDescent="0.35">
      <c r="A15" s="4"/>
      <c r="B15" s="4"/>
      <c r="C15" s="18" t="s">
        <v>17</v>
      </c>
      <c r="D15" s="25">
        <v>2</v>
      </c>
      <c r="E15" s="1"/>
      <c r="F15" s="2" t="s">
        <v>17</v>
      </c>
      <c r="G15" s="20">
        <v>1.5</v>
      </c>
      <c r="H15" s="53">
        <f>D15+G15</f>
        <v>3.5</v>
      </c>
      <c r="L15" s="4"/>
      <c r="M15" s="4"/>
      <c r="N15" s="2" t="s">
        <v>17</v>
      </c>
      <c r="O15" s="20">
        <v>1.5</v>
      </c>
      <c r="P15" s="1"/>
      <c r="Q15" s="2" t="s">
        <v>17</v>
      </c>
      <c r="R15" s="20">
        <v>1.5</v>
      </c>
      <c r="S15" s="53">
        <f>O15+R15</f>
        <v>3</v>
      </c>
    </row>
    <row r="16" spans="1:20" ht="15" thickBot="1" x14ac:dyDescent="0.35">
      <c r="A16" s="4"/>
      <c r="C16" s="26" t="s">
        <v>18</v>
      </c>
      <c r="D16" s="51">
        <f>SUM(D13:D15)</f>
        <v>26</v>
      </c>
      <c r="E16" s="4"/>
      <c r="F16" s="30" t="s">
        <v>20</v>
      </c>
      <c r="G16" s="54">
        <f>SUM(G13:G15)</f>
        <v>17.5</v>
      </c>
      <c r="H16" s="37">
        <f>SUM(H13:H15)</f>
        <v>43.5</v>
      </c>
      <c r="I16">
        <f>D16+G16</f>
        <v>43.5</v>
      </c>
      <c r="L16" s="4"/>
      <c r="M16" s="4"/>
      <c r="N16" s="28" t="s">
        <v>19</v>
      </c>
      <c r="O16" s="55">
        <f>SUM(O13:O15)</f>
        <v>19.5</v>
      </c>
      <c r="P16" s="4"/>
      <c r="Q16" s="30" t="s">
        <v>20</v>
      </c>
      <c r="R16" s="55">
        <f>SUM(R13:R15)</f>
        <v>25.5</v>
      </c>
      <c r="S16" s="37">
        <f>SUM(S13:S15)</f>
        <v>45</v>
      </c>
      <c r="T16">
        <f>O16+R16</f>
        <v>45</v>
      </c>
    </row>
    <row r="18" spans="1:26" ht="15" thickBot="1" x14ac:dyDescent="0.35">
      <c r="A18" t="s">
        <v>4</v>
      </c>
    </row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A7</f>
        <v>Ian Curtis</v>
      </c>
      <c r="B20" s="3">
        <v>6</v>
      </c>
      <c r="C20" s="5">
        <v>6</v>
      </c>
      <c r="D20" s="52">
        <f>B20+C20</f>
        <v>12</v>
      </c>
      <c r="E20" s="16">
        <v>6</v>
      </c>
      <c r="F20" s="5">
        <v>0</v>
      </c>
      <c r="G20" s="52">
        <f>E20+F20</f>
        <v>6</v>
      </c>
      <c r="H20" s="52">
        <f>D20+G20</f>
        <v>18</v>
      </c>
      <c r="L20" s="65" t="str">
        <f>A7</f>
        <v>Ian Curtis</v>
      </c>
      <c r="M20" s="16">
        <v>6</v>
      </c>
      <c r="N20" s="5">
        <v>6</v>
      </c>
      <c r="O20" s="52">
        <f>M20+N20</f>
        <v>12</v>
      </c>
      <c r="P20" s="16">
        <v>0</v>
      </c>
      <c r="Q20" s="5">
        <v>6</v>
      </c>
      <c r="R20" s="52">
        <f>P20+Q20</f>
        <v>6</v>
      </c>
      <c r="S20" s="52">
        <f>O20+R20</f>
        <v>18</v>
      </c>
    </row>
    <row r="21" spans="1:26" ht="15" thickBot="1" x14ac:dyDescent="0.35">
      <c r="A21" s="48" t="str">
        <f>A8</f>
        <v>Greg Chandler</v>
      </c>
      <c r="B21" s="1">
        <v>6</v>
      </c>
      <c r="C21" s="2">
        <v>6</v>
      </c>
      <c r="D21" s="49">
        <f>B21+C21</f>
        <v>12</v>
      </c>
      <c r="E21" s="9">
        <v>6</v>
      </c>
      <c r="F21" s="2">
        <v>6</v>
      </c>
      <c r="G21" s="52">
        <f>E21+F21</f>
        <v>12</v>
      </c>
      <c r="H21" s="52">
        <f>D21+G21</f>
        <v>24</v>
      </c>
      <c r="L21" s="48" t="str">
        <f>A8</f>
        <v>Greg Chandler</v>
      </c>
      <c r="M21" s="1">
        <v>6</v>
      </c>
      <c r="N21" s="2">
        <v>4</v>
      </c>
      <c r="O21" s="52">
        <f>M21+N21</f>
        <v>10</v>
      </c>
      <c r="P21" s="9">
        <v>6</v>
      </c>
      <c r="Q21" s="2">
        <v>6</v>
      </c>
      <c r="R21" s="52">
        <f>P21+Q21</f>
        <v>12</v>
      </c>
      <c r="S21" s="52">
        <f>O21+R21</f>
        <v>22</v>
      </c>
    </row>
    <row r="22" spans="1:26" ht="15" thickBot="1" x14ac:dyDescent="0.35">
      <c r="A22" s="4"/>
      <c r="B22" s="4"/>
      <c r="C22" s="1" t="s">
        <v>17</v>
      </c>
      <c r="D22" s="27">
        <v>1</v>
      </c>
      <c r="E22" s="1"/>
      <c r="F22" s="2" t="s">
        <v>17</v>
      </c>
      <c r="G22" s="20">
        <v>1</v>
      </c>
      <c r="H22" s="53">
        <f>D22+G22</f>
        <v>2</v>
      </c>
      <c r="L22" s="4"/>
      <c r="M22" s="4"/>
      <c r="N22" s="2" t="s">
        <v>17</v>
      </c>
      <c r="O22" s="20">
        <v>1</v>
      </c>
      <c r="P22" s="1"/>
      <c r="Q22" s="2" t="s">
        <v>17</v>
      </c>
      <c r="R22" s="20">
        <v>1</v>
      </c>
      <c r="S22" s="53">
        <f>O22+R22</f>
        <v>2</v>
      </c>
    </row>
    <row r="23" spans="1:26" ht="15" thickBot="1" x14ac:dyDescent="0.35">
      <c r="A23" s="4"/>
      <c r="B23" s="4"/>
      <c r="C23" s="28" t="s">
        <v>19</v>
      </c>
      <c r="D23" s="56">
        <f>SUM(D20:D22)</f>
        <v>25</v>
      </c>
      <c r="E23" s="4"/>
      <c r="F23" s="30" t="s">
        <v>20</v>
      </c>
      <c r="G23" s="55">
        <f>SUM(G20:G22)</f>
        <v>19</v>
      </c>
      <c r="H23" s="37">
        <f>SUM(H20:H22)</f>
        <v>44</v>
      </c>
      <c r="I23">
        <f>D23+G23</f>
        <v>44</v>
      </c>
      <c r="L23" s="4"/>
      <c r="M23" s="4"/>
      <c r="N23" s="28" t="s">
        <v>19</v>
      </c>
      <c r="O23" s="55">
        <f>SUM(O20:O22)</f>
        <v>23</v>
      </c>
      <c r="P23" s="4"/>
      <c r="Q23" s="30" t="s">
        <v>20</v>
      </c>
      <c r="R23" s="55">
        <f>SUM(R20:R22)</f>
        <v>19</v>
      </c>
      <c r="S23" s="37">
        <f>SUM(S20:S22)</f>
        <v>42</v>
      </c>
      <c r="T23">
        <f>O23+R23</f>
        <v>42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Donna Davidson</v>
      </c>
      <c r="B28" s="18">
        <v>6</v>
      </c>
      <c r="C28" s="29">
        <v>6</v>
      </c>
      <c r="D28" s="49">
        <f>B28+C28</f>
        <v>12</v>
      </c>
      <c r="E28" s="16">
        <v>6</v>
      </c>
      <c r="F28" s="5">
        <v>6</v>
      </c>
      <c r="G28" s="52">
        <f>E28+F28</f>
        <v>12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6</v>
      </c>
      <c r="M28" s="52">
        <f>K28+L28</f>
        <v>12</v>
      </c>
      <c r="N28" s="18">
        <v>6</v>
      </c>
      <c r="O28" s="29">
        <v>6</v>
      </c>
      <c r="P28" s="49">
        <f>N28+O28</f>
        <v>12</v>
      </c>
      <c r="Q28" s="16">
        <v>6</v>
      </c>
      <c r="R28" s="5">
        <v>6</v>
      </c>
      <c r="S28" s="52">
        <f>Q28+R28</f>
        <v>12</v>
      </c>
      <c r="T28" s="18">
        <v>6</v>
      </c>
      <c r="U28" s="29">
        <v>6</v>
      </c>
      <c r="V28" s="49">
        <f>T28+U28</f>
        <v>12</v>
      </c>
      <c r="W28" s="16">
        <v>4</v>
      </c>
      <c r="X28" s="5">
        <v>6</v>
      </c>
      <c r="Y28" s="59">
        <f>W28+X28</f>
        <v>10</v>
      </c>
      <c r="Z28" s="60">
        <f>D28+G28+J28+M28+P28+S28+V28+Y28</f>
        <v>94</v>
      </c>
    </row>
    <row r="29" spans="1:26" ht="15" thickBot="1" x14ac:dyDescent="0.35">
      <c r="A29" s="48" t="str">
        <f>A7</f>
        <v>Ian Curtis</v>
      </c>
      <c r="B29" s="1">
        <v>6</v>
      </c>
      <c r="C29" s="2">
        <v>0</v>
      </c>
      <c r="D29" s="53">
        <f>B29+C29</f>
        <v>6</v>
      </c>
      <c r="E29" s="9">
        <v>0</v>
      </c>
      <c r="F29" s="2">
        <v>6</v>
      </c>
      <c r="G29" s="52">
        <f>E29+F29</f>
        <v>6</v>
      </c>
      <c r="H29" s="1">
        <v>6</v>
      </c>
      <c r="I29" s="1">
        <v>4</v>
      </c>
      <c r="J29" s="49">
        <f t="shared" ref="J29:J31" si="5">H29+I29</f>
        <v>10</v>
      </c>
      <c r="K29" s="9">
        <v>0</v>
      </c>
      <c r="L29" s="2">
        <v>0</v>
      </c>
      <c r="M29" s="52">
        <f t="shared" ref="M29:M31" si="6">K29+L29</f>
        <v>0</v>
      </c>
      <c r="N29" s="1">
        <v>6</v>
      </c>
      <c r="O29" s="1">
        <v>6</v>
      </c>
      <c r="P29" s="49">
        <f t="shared" ref="P29:P31" si="7">N29+O29</f>
        <v>12</v>
      </c>
      <c r="Q29" s="9">
        <v>6</v>
      </c>
      <c r="R29" s="2">
        <v>6</v>
      </c>
      <c r="S29" s="52">
        <f t="shared" ref="S29:S31" si="8">Q29+R29</f>
        <v>12</v>
      </c>
      <c r="T29" s="1">
        <v>6</v>
      </c>
      <c r="U29" s="1">
        <v>0</v>
      </c>
      <c r="V29" s="49">
        <f t="shared" ref="V29:V31" si="9">T29+U29</f>
        <v>6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64</v>
      </c>
    </row>
    <row r="30" spans="1:26" ht="15" thickBot="1" x14ac:dyDescent="0.35">
      <c r="A30" s="48" t="str">
        <f>A8</f>
        <v>Greg Chandler</v>
      </c>
      <c r="B30" s="1">
        <v>6</v>
      </c>
      <c r="C30" s="2">
        <v>6</v>
      </c>
      <c r="D30" s="49">
        <f>B30+C30</f>
        <v>12</v>
      </c>
      <c r="E30" s="9">
        <v>6</v>
      </c>
      <c r="F30" s="1">
        <v>6</v>
      </c>
      <c r="G30" s="52">
        <f>E30+F30</f>
        <v>12</v>
      </c>
      <c r="H30" s="1">
        <v>0</v>
      </c>
      <c r="I30" s="1">
        <v>0</v>
      </c>
      <c r="J30" s="49">
        <f t="shared" si="5"/>
        <v>0</v>
      </c>
      <c r="K30" s="1">
        <v>0</v>
      </c>
      <c r="L30" s="1">
        <v>6</v>
      </c>
      <c r="M30" s="52">
        <f t="shared" si="6"/>
        <v>6</v>
      </c>
      <c r="N30" s="1">
        <v>6</v>
      </c>
      <c r="O30" s="1">
        <v>6</v>
      </c>
      <c r="P30" s="49">
        <f t="shared" si="7"/>
        <v>12</v>
      </c>
      <c r="Q30" s="1">
        <v>6</v>
      </c>
      <c r="R30" s="1">
        <v>6</v>
      </c>
      <c r="S30" s="52">
        <f t="shared" si="8"/>
        <v>12</v>
      </c>
      <c r="T30" s="1">
        <v>4</v>
      </c>
      <c r="U30" s="1">
        <v>6</v>
      </c>
      <c r="V30" s="49">
        <f t="shared" si="9"/>
        <v>10</v>
      </c>
      <c r="W30" s="1">
        <v>6</v>
      </c>
      <c r="X30" s="1">
        <v>0</v>
      </c>
      <c r="Y30" s="59">
        <f t="shared" si="10"/>
        <v>6</v>
      </c>
      <c r="Z30" s="50">
        <f t="shared" si="11"/>
        <v>70</v>
      </c>
    </row>
    <row r="31" spans="1:26" ht="15" thickBot="1" x14ac:dyDescent="0.35">
      <c r="A31" s="48" t="str">
        <f>A9</f>
        <v>Bruce Smith</v>
      </c>
      <c r="B31" s="1">
        <v>0</v>
      </c>
      <c r="C31" s="2">
        <v>6</v>
      </c>
      <c r="D31" s="55">
        <f>B31+C31</f>
        <v>6</v>
      </c>
      <c r="E31" s="9">
        <v>0</v>
      </c>
      <c r="F31" s="1">
        <v>6</v>
      </c>
      <c r="G31" s="51">
        <f>E31+F31</f>
        <v>6</v>
      </c>
      <c r="H31" s="1">
        <v>6</v>
      </c>
      <c r="I31" s="1">
        <v>6</v>
      </c>
      <c r="J31" s="51">
        <f t="shared" si="5"/>
        <v>12</v>
      </c>
      <c r="K31" s="1">
        <v>6</v>
      </c>
      <c r="L31" s="1">
        <v>6</v>
      </c>
      <c r="M31" s="51">
        <f t="shared" si="6"/>
        <v>12</v>
      </c>
      <c r="N31" s="1">
        <v>6</v>
      </c>
      <c r="O31" s="1">
        <v>6</v>
      </c>
      <c r="P31" s="49">
        <f t="shared" si="7"/>
        <v>12</v>
      </c>
      <c r="Q31" s="1">
        <v>6</v>
      </c>
      <c r="R31" s="1">
        <v>6</v>
      </c>
      <c r="S31" s="52">
        <f t="shared" si="8"/>
        <v>12</v>
      </c>
      <c r="T31" s="1">
        <v>0</v>
      </c>
      <c r="U31" s="1">
        <v>6</v>
      </c>
      <c r="V31" s="51">
        <f t="shared" si="9"/>
        <v>6</v>
      </c>
      <c r="W31" s="1">
        <v>6</v>
      </c>
      <c r="X31" s="1">
        <v>6</v>
      </c>
      <c r="Y31" s="59">
        <f t="shared" si="10"/>
        <v>12</v>
      </c>
      <c r="Z31" s="50">
        <f t="shared" si="11"/>
        <v>78</v>
      </c>
    </row>
    <row r="32" spans="1:26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1</v>
      </c>
      <c r="H32" s="4"/>
      <c r="I32" s="18" t="s">
        <v>17</v>
      </c>
      <c r="J32" s="25">
        <v>1.5</v>
      </c>
      <c r="K32" s="3"/>
      <c r="L32" s="5" t="s">
        <v>17</v>
      </c>
      <c r="M32" s="34">
        <v>1</v>
      </c>
      <c r="N32" s="4"/>
      <c r="O32" s="18" t="s">
        <v>17</v>
      </c>
      <c r="P32" s="11">
        <v>4.5</v>
      </c>
      <c r="Q32" s="3"/>
      <c r="R32" s="5" t="s">
        <v>17</v>
      </c>
      <c r="S32" s="31">
        <v>3</v>
      </c>
      <c r="T32" s="4"/>
      <c r="U32" s="18" t="s">
        <v>17</v>
      </c>
      <c r="V32" s="25">
        <v>1</v>
      </c>
      <c r="W32" s="3"/>
      <c r="X32" s="5" t="s">
        <v>17</v>
      </c>
      <c r="Y32" s="35">
        <v>3.5</v>
      </c>
      <c r="Z32" s="61">
        <f t="shared" si="11"/>
        <v>16</v>
      </c>
    </row>
    <row r="33" spans="1:27" ht="15" thickBot="1" x14ac:dyDescent="0.35">
      <c r="C33" s="26" t="s">
        <v>18</v>
      </c>
      <c r="D33" s="51">
        <f>SUM(D28:D32)</f>
        <v>36.5</v>
      </c>
      <c r="E33" s="4"/>
      <c r="F33" s="32" t="s">
        <v>20</v>
      </c>
      <c r="G33" s="54">
        <f>SUM(G28:G32)</f>
        <v>37</v>
      </c>
      <c r="I33" s="26" t="s">
        <v>27</v>
      </c>
      <c r="J33" s="51">
        <f>SUM(J28:J32)</f>
        <v>35.5</v>
      </c>
      <c r="K33" s="4"/>
      <c r="L33" s="33" t="s">
        <v>28</v>
      </c>
      <c r="M33" s="51">
        <f>SUM(M28:M32)</f>
        <v>31</v>
      </c>
      <c r="O33" s="26" t="s">
        <v>29</v>
      </c>
      <c r="P33" s="57">
        <f>SUM(P28:P32)</f>
        <v>52.5</v>
      </c>
      <c r="Q33" s="4"/>
      <c r="R33" s="32" t="s">
        <v>30</v>
      </c>
      <c r="S33" s="54">
        <f>SUM(S28:S32)</f>
        <v>51</v>
      </c>
      <c r="U33" s="26" t="s">
        <v>31</v>
      </c>
      <c r="V33" s="51">
        <f>SUM(V28:V32)</f>
        <v>35</v>
      </c>
      <c r="W33" s="4"/>
      <c r="X33" s="32" t="s">
        <v>32</v>
      </c>
      <c r="Y33" s="58">
        <f>SUM(Y28:Y32)</f>
        <v>43.5</v>
      </c>
      <c r="Z33" s="36">
        <f>SUM(Z28:Z32)</f>
        <v>322</v>
      </c>
      <c r="AA33">
        <f>D33+G33+J33+M33+P33+S33+V33+Y33</f>
        <v>322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Donna Davidson</v>
      </c>
      <c r="B37" s="18">
        <v>6</v>
      </c>
      <c r="C37" s="29">
        <v>6</v>
      </c>
      <c r="D37" s="49">
        <f>B37+C37</f>
        <v>12</v>
      </c>
      <c r="E37" s="16">
        <v>0</v>
      </c>
      <c r="F37" s="5">
        <v>6</v>
      </c>
      <c r="G37" s="52">
        <f>E37+F37</f>
        <v>6</v>
      </c>
      <c r="H37" s="18">
        <v>6</v>
      </c>
      <c r="I37" s="29">
        <v>6</v>
      </c>
      <c r="J37" s="49">
        <f>H37+I37</f>
        <v>12</v>
      </c>
      <c r="K37" s="16">
        <v>6</v>
      </c>
      <c r="L37" s="5">
        <v>6</v>
      </c>
      <c r="M37" s="52">
        <f>K37+L37</f>
        <v>12</v>
      </c>
      <c r="N37" s="18">
        <v>6</v>
      </c>
      <c r="O37" s="29">
        <v>6</v>
      </c>
      <c r="P37" s="49">
        <f>N37+O37</f>
        <v>12</v>
      </c>
      <c r="Q37" s="16">
        <v>6</v>
      </c>
      <c r="R37" s="5">
        <v>0</v>
      </c>
      <c r="S37" s="52">
        <f>Q37+R37</f>
        <v>6</v>
      </c>
      <c r="T37" s="51">
        <f>D37+G37+J37+M37+P37+S37</f>
        <v>60</v>
      </c>
    </row>
    <row r="38" spans="1:27" ht="15" thickBot="1" x14ac:dyDescent="0.35">
      <c r="A38" s="48" t="str">
        <f>A7</f>
        <v>Ian Curtis</v>
      </c>
      <c r="B38" s="1">
        <v>6</v>
      </c>
      <c r="C38" s="2">
        <v>0</v>
      </c>
      <c r="D38" s="53">
        <f>B38+C38</f>
        <v>6</v>
      </c>
      <c r="E38" s="9">
        <v>6</v>
      </c>
      <c r="F38" s="2">
        <v>6</v>
      </c>
      <c r="G38" s="52">
        <f>E38+F38</f>
        <v>12</v>
      </c>
      <c r="H38" s="1">
        <v>6</v>
      </c>
      <c r="I38" s="1">
        <v>6</v>
      </c>
      <c r="J38" s="49">
        <f t="shared" ref="J38:J40" si="12">H38+I38</f>
        <v>12</v>
      </c>
      <c r="K38" s="9">
        <v>6</v>
      </c>
      <c r="L38" s="2">
        <v>0</v>
      </c>
      <c r="M38" s="52">
        <f t="shared" ref="M38:M40" si="13">K38+L38</f>
        <v>6</v>
      </c>
      <c r="N38" s="1">
        <v>0</v>
      </c>
      <c r="O38" s="1">
        <v>6</v>
      </c>
      <c r="P38" s="49">
        <f t="shared" ref="P38:P40" si="14">N38+O38</f>
        <v>6</v>
      </c>
      <c r="Q38" s="9">
        <v>0</v>
      </c>
      <c r="R38" s="2">
        <v>6</v>
      </c>
      <c r="S38" s="52">
        <f t="shared" ref="S38:S40" si="15">Q38+R38</f>
        <v>6</v>
      </c>
      <c r="T38" s="51">
        <f t="shared" ref="T38:T41" si="16">D38+G38+J38+M38+P38+S38</f>
        <v>48</v>
      </c>
    </row>
    <row r="39" spans="1:27" ht="15" thickBot="1" x14ac:dyDescent="0.35">
      <c r="A39" s="48" t="str">
        <f>A8</f>
        <v>Greg Chandler</v>
      </c>
      <c r="B39" s="1">
        <v>6</v>
      </c>
      <c r="C39" s="2">
        <v>6</v>
      </c>
      <c r="D39" s="49">
        <f>B39+C39</f>
        <v>12</v>
      </c>
      <c r="E39" s="9">
        <v>6</v>
      </c>
      <c r="F39" s="1">
        <v>0</v>
      </c>
      <c r="G39" s="52">
        <f>E39+F39</f>
        <v>6</v>
      </c>
      <c r="H39" s="1">
        <v>6</v>
      </c>
      <c r="I39" s="1">
        <v>6</v>
      </c>
      <c r="J39" s="49">
        <f t="shared" si="12"/>
        <v>12</v>
      </c>
      <c r="K39" s="1">
        <v>6</v>
      </c>
      <c r="L39" s="1">
        <v>6</v>
      </c>
      <c r="M39" s="52">
        <f t="shared" si="13"/>
        <v>12</v>
      </c>
      <c r="N39" s="1">
        <v>6</v>
      </c>
      <c r="O39" s="1">
        <v>0</v>
      </c>
      <c r="P39" s="49">
        <f t="shared" si="14"/>
        <v>6</v>
      </c>
      <c r="Q39" s="1">
        <v>6</v>
      </c>
      <c r="R39" s="1">
        <v>0</v>
      </c>
      <c r="S39" s="52">
        <f t="shared" si="15"/>
        <v>6</v>
      </c>
      <c r="T39" s="51">
        <f t="shared" si="16"/>
        <v>54</v>
      </c>
    </row>
    <row r="40" spans="1:27" ht="15" thickBot="1" x14ac:dyDescent="0.35">
      <c r="A40" s="48" t="str">
        <f>A9</f>
        <v>Bruce Smith</v>
      </c>
      <c r="B40" s="1">
        <v>6</v>
      </c>
      <c r="C40" s="2">
        <v>6</v>
      </c>
      <c r="D40" s="55">
        <f>B40+C40</f>
        <v>12</v>
      </c>
      <c r="E40" s="9">
        <v>6</v>
      </c>
      <c r="F40" s="1">
        <v>6</v>
      </c>
      <c r="G40" s="51">
        <f>E40+F40</f>
        <v>12</v>
      </c>
      <c r="H40" s="1">
        <v>6</v>
      </c>
      <c r="I40" s="1">
        <v>0</v>
      </c>
      <c r="J40" s="51">
        <f t="shared" si="12"/>
        <v>6</v>
      </c>
      <c r="K40" s="1">
        <v>6</v>
      </c>
      <c r="L40" s="1">
        <v>6</v>
      </c>
      <c r="M40" s="51">
        <f t="shared" si="13"/>
        <v>12</v>
      </c>
      <c r="N40" s="1">
        <v>6</v>
      </c>
      <c r="O40" s="1">
        <v>6</v>
      </c>
      <c r="P40" s="51">
        <f t="shared" si="14"/>
        <v>12</v>
      </c>
      <c r="Q40" s="1">
        <v>6</v>
      </c>
      <c r="R40" s="1">
        <v>6</v>
      </c>
      <c r="S40" s="51">
        <f t="shared" si="15"/>
        <v>12</v>
      </c>
      <c r="T40" s="79">
        <f t="shared" si="16"/>
        <v>66</v>
      </c>
    </row>
    <row r="41" spans="1:27" ht="15" thickBot="1" x14ac:dyDescent="0.35">
      <c r="C41" s="18" t="s">
        <v>17</v>
      </c>
      <c r="D41" s="25">
        <v>0</v>
      </c>
      <c r="E41" s="3"/>
      <c r="F41" s="5" t="s">
        <v>17</v>
      </c>
      <c r="G41" s="31">
        <v>1</v>
      </c>
      <c r="H41" s="4"/>
      <c r="I41" s="18" t="s">
        <v>17</v>
      </c>
      <c r="J41" s="25">
        <v>0</v>
      </c>
      <c r="K41" s="3"/>
      <c r="L41" s="5" t="s">
        <v>17</v>
      </c>
      <c r="M41" s="34">
        <v>4.5</v>
      </c>
      <c r="N41" s="4"/>
      <c r="O41" s="18" t="s">
        <v>17</v>
      </c>
      <c r="P41" s="78">
        <v>4</v>
      </c>
      <c r="Q41" s="3"/>
      <c r="R41" s="5" t="s">
        <v>17</v>
      </c>
      <c r="S41" s="35">
        <v>0</v>
      </c>
      <c r="T41" s="51">
        <f t="shared" si="16"/>
        <v>9.5</v>
      </c>
    </row>
    <row r="42" spans="1:27" ht="15" thickBot="1" x14ac:dyDescent="0.35">
      <c r="C42" s="26" t="s">
        <v>18</v>
      </c>
      <c r="D42" s="51">
        <f>SUM(D37:D41)</f>
        <v>42</v>
      </c>
      <c r="E42" s="4"/>
      <c r="F42" s="32" t="s">
        <v>20</v>
      </c>
      <c r="G42" s="54">
        <f>SUM(G37:G41)</f>
        <v>37</v>
      </c>
      <c r="I42" s="26" t="s">
        <v>27</v>
      </c>
      <c r="J42" s="51">
        <f>SUM(J37:J41)</f>
        <v>42</v>
      </c>
      <c r="K42" s="4"/>
      <c r="L42" s="33" t="s">
        <v>28</v>
      </c>
      <c r="M42" s="51">
        <f>SUM(M37:M41)</f>
        <v>46.5</v>
      </c>
      <c r="O42" s="26" t="s">
        <v>29</v>
      </c>
      <c r="P42" s="51">
        <f>SUM(P37:P41)</f>
        <v>40</v>
      </c>
      <c r="Q42" s="4"/>
      <c r="R42" s="32" t="s">
        <v>30</v>
      </c>
      <c r="S42" s="58">
        <f>SUM(S37:S41)</f>
        <v>30</v>
      </c>
      <c r="T42" s="36">
        <f>SUM(T37:T41)</f>
        <v>237.5</v>
      </c>
      <c r="U42">
        <f>D42+G42+J42+M42+P42+S42</f>
        <v>237.5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Donna Davidson</v>
      </c>
      <c r="B47" s="9"/>
      <c r="C47" s="1"/>
      <c r="D47" s="1"/>
      <c r="E47" s="1"/>
      <c r="F47" s="1"/>
      <c r="G47" s="1"/>
      <c r="H47" s="1"/>
      <c r="I47" s="2"/>
      <c r="J47" s="53">
        <f>SUM(B47:I47)</f>
        <v>0</v>
      </c>
    </row>
    <row r="48" spans="1:27" x14ac:dyDescent="0.3">
      <c r="A48" s="65" t="str">
        <f>A7</f>
        <v>Ian Curtis</v>
      </c>
      <c r="B48" s="9">
        <v>0</v>
      </c>
      <c r="C48" s="1">
        <v>0</v>
      </c>
      <c r="D48" s="1">
        <v>6</v>
      </c>
      <c r="E48" s="1">
        <v>0.5</v>
      </c>
      <c r="F48" s="1">
        <v>6</v>
      </c>
      <c r="G48" s="1">
        <v>0</v>
      </c>
      <c r="H48" s="1">
        <v>6</v>
      </c>
      <c r="I48" s="2">
        <v>0.5</v>
      </c>
      <c r="J48" s="53">
        <f t="shared" ref="J48:J50" si="17">SUM(B48:I48)</f>
        <v>19</v>
      </c>
    </row>
    <row r="49" spans="1:19" x14ac:dyDescent="0.3">
      <c r="A49" s="65" t="str">
        <f>A8</f>
        <v>Greg Chandler</v>
      </c>
      <c r="B49" s="9">
        <v>0</v>
      </c>
      <c r="C49" s="1">
        <v>0</v>
      </c>
      <c r="D49" s="1">
        <v>6</v>
      </c>
      <c r="E49" s="1">
        <v>0.5</v>
      </c>
      <c r="F49" s="1">
        <v>0</v>
      </c>
      <c r="G49" s="1">
        <v>0</v>
      </c>
      <c r="H49" s="1">
        <v>6</v>
      </c>
      <c r="I49" s="2">
        <v>0.5</v>
      </c>
      <c r="J49" s="53">
        <f t="shared" si="17"/>
        <v>13</v>
      </c>
    </row>
    <row r="50" spans="1:19" ht="15" thickBot="1" x14ac:dyDescent="0.35">
      <c r="A50" s="77" t="str">
        <f>A9</f>
        <v>Bruce Smith</v>
      </c>
      <c r="B50" s="9">
        <v>6</v>
      </c>
      <c r="C50" s="1">
        <v>0</v>
      </c>
      <c r="D50" s="1">
        <v>0</v>
      </c>
      <c r="E50" s="1">
        <v>0.5</v>
      </c>
      <c r="F50" s="1">
        <v>0</v>
      </c>
      <c r="G50" s="1">
        <v>0</v>
      </c>
      <c r="H50" s="1">
        <v>6</v>
      </c>
      <c r="I50" s="2">
        <v>0.5</v>
      </c>
      <c r="J50" s="53">
        <f t="shared" si="17"/>
        <v>13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Donna Davidson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A7</f>
        <v>Ian Curtis</v>
      </c>
      <c r="B55" s="9">
        <v>6</v>
      </c>
      <c r="C55" s="1">
        <v>0</v>
      </c>
      <c r="D55" s="1">
        <v>6</v>
      </c>
      <c r="E55" s="1">
        <v>0.5</v>
      </c>
      <c r="F55" s="1">
        <v>0</v>
      </c>
      <c r="G55" s="1">
        <v>0</v>
      </c>
      <c r="H55" s="1">
        <v>6</v>
      </c>
      <c r="I55" s="2">
        <v>0</v>
      </c>
      <c r="J55" s="53">
        <f t="shared" ref="J55:J57" si="18">SUM(B55:I55)</f>
        <v>18.5</v>
      </c>
    </row>
    <row r="56" spans="1:19" x14ac:dyDescent="0.3">
      <c r="A56" s="65" t="str">
        <f>A8</f>
        <v>Greg Chandler</v>
      </c>
      <c r="B56" s="9">
        <v>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6</v>
      </c>
      <c r="I56" s="2">
        <v>0</v>
      </c>
      <c r="J56" s="53">
        <f t="shared" si="18"/>
        <v>12</v>
      </c>
    </row>
    <row r="57" spans="1:19" ht="15" thickBot="1" x14ac:dyDescent="0.35">
      <c r="A57" s="77" t="str">
        <f>A9</f>
        <v>Bruce Smith</v>
      </c>
      <c r="B57" s="9">
        <v>0</v>
      </c>
      <c r="C57" s="1">
        <v>6</v>
      </c>
      <c r="D57" s="1">
        <v>6</v>
      </c>
      <c r="E57" s="1">
        <v>0.5</v>
      </c>
      <c r="F57" s="1">
        <v>0</v>
      </c>
      <c r="G57" s="1">
        <v>6</v>
      </c>
      <c r="H57" s="1">
        <v>6</v>
      </c>
      <c r="I57" s="2">
        <v>0.5</v>
      </c>
      <c r="J57" s="53">
        <f t="shared" si="18"/>
        <v>25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Donna Davidson</v>
      </c>
      <c r="B61" s="9"/>
      <c r="C61" s="1"/>
      <c r="D61" s="1"/>
      <c r="E61" s="1"/>
      <c r="F61" s="2"/>
      <c r="G61" s="2"/>
      <c r="H61" s="1"/>
      <c r="I61" s="1"/>
      <c r="J61" s="1"/>
      <c r="K61" s="1"/>
      <c r="L61" s="1"/>
      <c r="M61" s="9"/>
      <c r="N61" s="1"/>
      <c r="O61" s="2"/>
      <c r="P61" s="52">
        <f>SUM(B61:O61)</f>
        <v>0</v>
      </c>
      <c r="Q61" s="9"/>
      <c r="R61" s="1"/>
      <c r="S61" s="75">
        <f>P61-R61</f>
        <v>0</v>
      </c>
    </row>
    <row r="62" spans="1:19" x14ac:dyDescent="0.3">
      <c r="A62" s="65" t="str">
        <f>A7</f>
        <v>Ian Curtis</v>
      </c>
      <c r="B62" s="9">
        <v>3</v>
      </c>
      <c r="C62" s="1">
        <v>6</v>
      </c>
      <c r="D62" s="1">
        <v>3</v>
      </c>
      <c r="E62" s="1">
        <v>0</v>
      </c>
      <c r="F62" s="2">
        <v>6</v>
      </c>
      <c r="G62" s="2">
        <v>2</v>
      </c>
      <c r="H62" s="1">
        <v>6</v>
      </c>
      <c r="I62" s="1">
        <v>6</v>
      </c>
      <c r="J62" s="1">
        <v>6</v>
      </c>
      <c r="K62" s="1">
        <v>1</v>
      </c>
      <c r="L62" s="1">
        <v>0</v>
      </c>
      <c r="M62" s="9">
        <v>0</v>
      </c>
      <c r="N62" s="1">
        <v>6</v>
      </c>
      <c r="O62" s="2">
        <v>2</v>
      </c>
      <c r="P62" s="53">
        <f>SUM(B62:O62)</f>
        <v>47</v>
      </c>
      <c r="Q62" s="9" t="s">
        <v>144</v>
      </c>
      <c r="R62" s="1">
        <v>33.76</v>
      </c>
      <c r="S62" s="75">
        <f t="shared" ref="S62:S64" si="19">P62-R62</f>
        <v>13.240000000000002</v>
      </c>
    </row>
    <row r="63" spans="1:19" x14ac:dyDescent="0.3">
      <c r="A63" s="65" t="str">
        <f>A8</f>
        <v>Greg Chandler</v>
      </c>
      <c r="B63" s="9">
        <v>0</v>
      </c>
      <c r="C63" s="1">
        <v>0</v>
      </c>
      <c r="D63" s="1">
        <v>3</v>
      </c>
      <c r="E63" s="1">
        <v>0</v>
      </c>
      <c r="F63" s="2">
        <v>6</v>
      </c>
      <c r="G63" s="2">
        <v>0</v>
      </c>
      <c r="H63" s="1">
        <v>6</v>
      </c>
      <c r="I63" s="1">
        <v>6</v>
      </c>
      <c r="J63" s="1">
        <v>3</v>
      </c>
      <c r="K63" s="1">
        <v>1.5</v>
      </c>
      <c r="L63" s="1">
        <v>0</v>
      </c>
      <c r="M63" s="9">
        <v>6</v>
      </c>
      <c r="N63" s="1">
        <v>6</v>
      </c>
      <c r="O63" s="2">
        <v>1</v>
      </c>
      <c r="P63" s="53">
        <f>SUM(B63:O63)</f>
        <v>38.5</v>
      </c>
      <c r="Q63" s="9" t="s">
        <v>145</v>
      </c>
      <c r="R63" s="1">
        <v>34.47</v>
      </c>
      <c r="S63" s="75">
        <f t="shared" si="19"/>
        <v>4.0300000000000011</v>
      </c>
    </row>
    <row r="64" spans="1:19" ht="15" thickBot="1" x14ac:dyDescent="0.35">
      <c r="A64" s="77" t="str">
        <f>A9</f>
        <v>Bruce Smith</v>
      </c>
      <c r="B64" s="9">
        <v>3</v>
      </c>
      <c r="C64" s="1">
        <v>0</v>
      </c>
      <c r="D64" s="1">
        <v>3</v>
      </c>
      <c r="E64" s="1">
        <v>0</v>
      </c>
      <c r="F64" s="2">
        <v>6</v>
      </c>
      <c r="G64" s="2">
        <v>1</v>
      </c>
      <c r="H64" s="1">
        <v>6</v>
      </c>
      <c r="I64" s="1">
        <v>6</v>
      </c>
      <c r="J64" s="1">
        <v>3</v>
      </c>
      <c r="K64" s="1">
        <v>1.5</v>
      </c>
      <c r="L64" s="1">
        <v>0</v>
      </c>
      <c r="M64" s="9">
        <v>0</v>
      </c>
      <c r="N64" s="1">
        <v>0</v>
      </c>
      <c r="O64" s="2">
        <v>0</v>
      </c>
      <c r="P64" s="55">
        <f>SUM(B64:O64)</f>
        <v>29.5</v>
      </c>
      <c r="Q64" s="9" t="s">
        <v>146</v>
      </c>
      <c r="R64" s="1">
        <v>24.88</v>
      </c>
      <c r="S64" s="75">
        <f t="shared" si="19"/>
        <v>4.620000000000001</v>
      </c>
    </row>
  </sheetData>
  <sheetProtection sheet="1" objects="1" scenarios="1" selectLockedCells="1" selectUnlockedCells="1"/>
  <mergeCells count="23"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</mergeCells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3778-59E3-4981-BD39-A5A1F8E72E6D}">
  <sheetPr>
    <pageSetUpPr fitToPage="1"/>
  </sheetPr>
  <dimension ref="A1:T40"/>
  <sheetViews>
    <sheetView topLeftCell="A9" workbookViewId="0">
      <selection activeCell="J1" sqref="J1"/>
    </sheetView>
  </sheetViews>
  <sheetFormatPr defaultRowHeight="14.4" x14ac:dyDescent="0.3"/>
  <cols>
    <col min="1" max="1" width="19.21875" bestFit="1" customWidth="1"/>
    <col min="4" max="4" width="11.88671875" bestFit="1" customWidth="1"/>
  </cols>
  <sheetData>
    <row r="1" spans="1:20" ht="18" x14ac:dyDescent="0.35">
      <c r="A1" s="104" t="s">
        <v>85</v>
      </c>
    </row>
    <row r="2" spans="1:20" ht="15" thickBot="1" x14ac:dyDescent="0.35">
      <c r="P2" s="39"/>
      <c r="Q2" s="214"/>
      <c r="R2" s="214"/>
      <c r="S2" s="214"/>
    </row>
    <row r="3" spans="1:20" ht="75.599999999999994" thickBot="1" x14ac:dyDescent="0.35">
      <c r="A3" s="99" t="s">
        <v>81</v>
      </c>
      <c r="B3" s="101" t="s">
        <v>9</v>
      </c>
      <c r="C3" s="101" t="s">
        <v>10</v>
      </c>
      <c r="D3" s="223" t="s">
        <v>159</v>
      </c>
      <c r="E3" s="218" t="s">
        <v>153</v>
      </c>
      <c r="F3" s="215" t="s">
        <v>154</v>
      </c>
      <c r="G3" s="216" t="s">
        <v>155</v>
      </c>
      <c r="H3" s="101" t="s">
        <v>156</v>
      </c>
      <c r="I3" s="223" t="s">
        <v>152</v>
      </c>
      <c r="J3" s="217" t="s">
        <v>157</v>
      </c>
      <c r="K3" s="102" t="s">
        <v>158</v>
      </c>
    </row>
    <row r="4" spans="1:20" x14ac:dyDescent="0.3">
      <c r="A4" s="3" t="str">
        <f>'Maitland BLK'!A4</f>
        <v>Maitland Black</v>
      </c>
      <c r="B4" s="3">
        <f>'Maitland BLK'!Z33</f>
        <v>345</v>
      </c>
      <c r="C4" s="3">
        <f>'Maitland BLK'!T42</f>
        <v>231.5</v>
      </c>
      <c r="D4" s="46">
        <f>B4+C4</f>
        <v>576.5</v>
      </c>
      <c r="E4" s="3">
        <f>'Maitland BLK'!H16</f>
        <v>40</v>
      </c>
      <c r="F4" s="3">
        <f>'Maitland BLK'!H23</f>
        <v>39.5</v>
      </c>
      <c r="G4" s="3">
        <f>'Maitland BLK'!S16</f>
        <v>47.5</v>
      </c>
      <c r="H4" s="3">
        <f>'Maitland BLK'!S23</f>
        <v>31.5</v>
      </c>
      <c r="I4" s="46">
        <f>SUM(E4:H4)</f>
        <v>158.5</v>
      </c>
      <c r="J4" s="3">
        <f>D4+I4</f>
        <v>735</v>
      </c>
      <c r="K4" s="19"/>
    </row>
    <row r="5" spans="1:20" x14ac:dyDescent="0.3">
      <c r="A5" s="1" t="str">
        <f>'Tamworth '!A4</f>
        <v>Tamworth</v>
      </c>
      <c r="B5" s="1">
        <f>'Tamworth '!Z33</f>
        <v>386</v>
      </c>
      <c r="C5" s="1">
        <f>'Tamworth '!T42</f>
        <v>231</v>
      </c>
      <c r="D5" s="48">
        <f t="shared" ref="D5:D8" si="0">B5+C5</f>
        <v>617</v>
      </c>
      <c r="E5" s="1">
        <f>'Tamworth '!H16</f>
        <v>43.5</v>
      </c>
      <c r="F5" s="1">
        <f>'Tamworth '!H23</f>
        <v>52.5</v>
      </c>
      <c r="G5" s="1">
        <f>'Tamworth '!S16</f>
        <v>46</v>
      </c>
      <c r="H5" s="1">
        <f>'Tamworth '!S23</f>
        <v>47</v>
      </c>
      <c r="I5" s="48">
        <f>SUM(E5:H5)</f>
        <v>189</v>
      </c>
      <c r="J5" s="3">
        <f t="shared" ref="J5:J8" si="1">D5+I5</f>
        <v>806</v>
      </c>
      <c r="K5" s="53">
        <v>1</v>
      </c>
    </row>
    <row r="6" spans="1:20" x14ac:dyDescent="0.3">
      <c r="A6" s="1" t="str">
        <f>'Hunter Valley'!A4</f>
        <v>Hunter Valley</v>
      </c>
      <c r="B6" s="1">
        <f>'Hunter Valley'!Z33</f>
        <v>378.5</v>
      </c>
      <c r="C6" s="1">
        <f>'Hunter Valley'!T42</f>
        <v>206</v>
      </c>
      <c r="D6" s="48">
        <f t="shared" si="0"/>
        <v>584.5</v>
      </c>
      <c r="E6" s="1">
        <f>'Hunter Valley'!H16</f>
        <v>46.5</v>
      </c>
      <c r="F6" s="1">
        <f>'Hunter Valley'!H23</f>
        <v>47</v>
      </c>
      <c r="G6" s="1">
        <f>'Hunter Valley'!S16</f>
        <v>33.5</v>
      </c>
      <c r="H6" s="1">
        <f>'Hunter Valley'!S23</f>
        <v>28.5</v>
      </c>
      <c r="I6" s="48">
        <f t="shared" ref="I6:I8" si="2">SUM(E6:H6)</f>
        <v>155.5</v>
      </c>
      <c r="J6" s="3">
        <f t="shared" si="1"/>
        <v>740</v>
      </c>
      <c r="K6" s="20"/>
    </row>
    <row r="7" spans="1:20" x14ac:dyDescent="0.3">
      <c r="A7" s="1" t="str">
        <f>Albury!A4</f>
        <v>Albury</v>
      </c>
      <c r="B7" s="1">
        <f>Albury!Z33</f>
        <v>371.5</v>
      </c>
      <c r="C7" s="1">
        <f>Albury!T42</f>
        <v>226.5</v>
      </c>
      <c r="D7" s="48">
        <f>B7+C7</f>
        <v>598</v>
      </c>
      <c r="E7" s="1">
        <f>Albury!H16</f>
        <v>39.5</v>
      </c>
      <c r="F7" s="1">
        <f>Albury!H23</f>
        <v>50</v>
      </c>
      <c r="G7" s="1">
        <f>Albury!S16</f>
        <v>36</v>
      </c>
      <c r="H7" s="1">
        <f>Albury!S23</f>
        <v>43</v>
      </c>
      <c r="I7" s="48">
        <f t="shared" si="2"/>
        <v>168.5</v>
      </c>
      <c r="J7" s="3">
        <f t="shared" si="1"/>
        <v>766.5</v>
      </c>
      <c r="K7" s="136"/>
    </row>
    <row r="8" spans="1:20" x14ac:dyDescent="0.3">
      <c r="A8" s="1" t="str">
        <f>'NE Victoria'!A4</f>
        <v xml:space="preserve">NE Victoria </v>
      </c>
      <c r="B8" s="1">
        <f>'NE Victoria'!Z33</f>
        <v>387</v>
      </c>
      <c r="C8" s="1">
        <f>'NE Victoria'!T42</f>
        <v>234.5</v>
      </c>
      <c r="D8" s="48">
        <f t="shared" si="0"/>
        <v>621.5</v>
      </c>
      <c r="E8" s="1">
        <f>'NE Victoria'!H16</f>
        <v>52.5</v>
      </c>
      <c r="F8" s="1">
        <f>'NE Victoria'!H23</f>
        <v>40</v>
      </c>
      <c r="G8" s="1">
        <f>'NE Victoria'!S16</f>
        <v>40</v>
      </c>
      <c r="H8" s="1">
        <f>'NE Victoria'!S23</f>
        <v>43.5</v>
      </c>
      <c r="I8" s="48">
        <f t="shared" si="2"/>
        <v>176</v>
      </c>
      <c r="J8" s="3">
        <f t="shared" si="1"/>
        <v>797.5</v>
      </c>
      <c r="K8" s="53">
        <v>2</v>
      </c>
    </row>
    <row r="9" spans="1:20" ht="1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03"/>
    </row>
    <row r="12" spans="1:20" ht="15" thickBot="1" x14ac:dyDescent="0.35"/>
    <row r="13" spans="1:20" ht="75.599999999999994" thickBot="1" x14ac:dyDescent="0.35">
      <c r="A13" s="99" t="s">
        <v>83</v>
      </c>
      <c r="B13" s="101" t="s">
        <v>9</v>
      </c>
      <c r="C13" s="101" t="s">
        <v>10</v>
      </c>
      <c r="D13" s="223" t="s">
        <v>159</v>
      </c>
      <c r="E13" s="219" t="s">
        <v>153</v>
      </c>
      <c r="F13" s="220" t="s">
        <v>154</v>
      </c>
      <c r="G13" s="221" t="s">
        <v>155</v>
      </c>
      <c r="H13" s="7" t="s">
        <v>156</v>
      </c>
      <c r="I13" s="224" t="s">
        <v>152</v>
      </c>
      <c r="J13" s="222" t="s">
        <v>157</v>
      </c>
      <c r="K13" s="8" t="s">
        <v>158</v>
      </c>
      <c r="M13" s="226"/>
      <c r="N13" s="4"/>
      <c r="O13" s="4"/>
      <c r="P13" s="4"/>
      <c r="Q13" s="4"/>
      <c r="R13" s="4"/>
      <c r="S13" s="4"/>
      <c r="T13" s="4"/>
    </row>
    <row r="14" spans="1:20" x14ac:dyDescent="0.3">
      <c r="A14" s="191" t="str">
        <f>'Maitland Nums'!A4</f>
        <v>Maitland Numbers</v>
      </c>
      <c r="B14" s="191">
        <f>'Maitland Nums'!Z33</f>
        <v>310.5</v>
      </c>
      <c r="C14" s="191">
        <f>'Maitland Nums'!T42</f>
        <v>249</v>
      </c>
      <c r="D14" s="66">
        <f>B14+C14</f>
        <v>559.5</v>
      </c>
      <c r="E14" s="1">
        <f>'Maitland Nums'!H16</f>
        <v>37.5</v>
      </c>
      <c r="F14" s="1">
        <f>'Maitland Nums'!H23</f>
        <v>26</v>
      </c>
      <c r="G14" s="1">
        <f>'Maitland Nums'!S16</f>
        <v>39.5</v>
      </c>
      <c r="H14" s="1">
        <f>'Maitland Nums'!S23</f>
        <v>27</v>
      </c>
      <c r="I14" s="48">
        <f>SUM(E14:H14)</f>
        <v>130</v>
      </c>
      <c r="J14" s="2">
        <f>D14+I14</f>
        <v>689.5</v>
      </c>
      <c r="K14" s="13"/>
      <c r="M14" s="25"/>
      <c r="N14" s="4"/>
      <c r="O14" s="4"/>
      <c r="P14" s="4"/>
      <c r="Q14" s="4"/>
      <c r="R14" s="4"/>
      <c r="S14" s="4"/>
      <c r="T14" s="4"/>
    </row>
    <row r="15" spans="1:20" x14ac:dyDescent="0.3">
      <c r="A15" s="150" t="str">
        <f>'Wyld Track'!A4</f>
        <v>Wyld Track</v>
      </c>
      <c r="B15" s="150">
        <f>'Wyld Track'!Z33</f>
        <v>291</v>
      </c>
      <c r="C15" s="150">
        <f>'Wyld Track'!T42</f>
        <v>163</v>
      </c>
      <c r="D15" s="66">
        <f t="shared" ref="D15:D16" si="3">B15+C15</f>
        <v>454</v>
      </c>
      <c r="E15" s="1">
        <f>'Wyld Track'!H16</f>
        <v>44.5</v>
      </c>
      <c r="F15" s="1">
        <f>'Wyld Track'!H23</f>
        <v>37.5</v>
      </c>
      <c r="G15" s="1">
        <f>'Wyld Track'!S16</f>
        <v>19.5</v>
      </c>
      <c r="H15" s="1">
        <f>'Wyld Track'!S23</f>
        <v>26.5</v>
      </c>
      <c r="I15" s="48">
        <f>SUM(E15:H15)</f>
        <v>128</v>
      </c>
      <c r="J15" s="2">
        <f t="shared" ref="J15:J18" si="4">D15+I15</f>
        <v>582</v>
      </c>
      <c r="K15" s="14"/>
      <c r="M15" s="25"/>
      <c r="N15" s="4"/>
      <c r="O15" s="4"/>
      <c r="P15" s="4"/>
      <c r="Q15" s="4"/>
      <c r="R15" s="4"/>
      <c r="S15" s="4"/>
      <c r="T15" s="4"/>
    </row>
    <row r="16" spans="1:20" x14ac:dyDescent="0.3">
      <c r="A16" s="150" t="str">
        <f>'Mid Coast'!A4</f>
        <v>Mid Coast</v>
      </c>
      <c r="B16" s="150">
        <f>'Mid Coast'!Z33</f>
        <v>295</v>
      </c>
      <c r="C16" s="150">
        <f>'Mid Coast'!T42</f>
        <v>219.5</v>
      </c>
      <c r="D16" s="66">
        <f t="shared" si="3"/>
        <v>514.5</v>
      </c>
      <c r="E16" s="1">
        <f>'Mid Coast'!H16</f>
        <v>28</v>
      </c>
      <c r="F16" s="1">
        <f>'Mid Coast'!H23</f>
        <v>38</v>
      </c>
      <c r="G16" s="1">
        <f>'Mid Coast'!S16</f>
        <v>19.5</v>
      </c>
      <c r="H16" s="1">
        <f>'Mid Coast'!S23</f>
        <v>44</v>
      </c>
      <c r="I16" s="48">
        <f t="shared" ref="I16:I18" si="5">SUM(E16:H16)</f>
        <v>129.5</v>
      </c>
      <c r="J16" s="2">
        <f t="shared" si="4"/>
        <v>644</v>
      </c>
      <c r="K16" s="20"/>
      <c r="M16" s="25"/>
      <c r="N16" s="4"/>
      <c r="O16" s="4"/>
      <c r="P16" s="4"/>
      <c r="Q16" s="4"/>
      <c r="R16" s="4"/>
      <c r="S16" s="4"/>
      <c r="T16" s="4"/>
    </row>
    <row r="17" spans="1:20" x14ac:dyDescent="0.3">
      <c r="A17" s="150" t="str">
        <f>'Tam Light Horse'!A4</f>
        <v>Tamworth Light Horse</v>
      </c>
      <c r="B17" s="150">
        <f>'Tam Light Horse'!Z33</f>
        <v>369.5</v>
      </c>
      <c r="C17" s="150">
        <f>'Tam Light Horse'!T42</f>
        <v>240.5</v>
      </c>
      <c r="D17" s="66">
        <f>B17+C17</f>
        <v>610</v>
      </c>
      <c r="E17" s="1">
        <f>'Tam Light Horse'!H16</f>
        <v>33.5</v>
      </c>
      <c r="F17" s="1">
        <f>'Tam Light Horse'!H23</f>
        <v>46</v>
      </c>
      <c r="G17" s="1">
        <f>'Tam Light Horse'!S16</f>
        <v>40</v>
      </c>
      <c r="H17" s="1">
        <f>'Tam Light Horse'!S23</f>
        <v>32</v>
      </c>
      <c r="I17" s="48">
        <f t="shared" si="5"/>
        <v>151.5</v>
      </c>
      <c r="J17" s="2">
        <f t="shared" si="4"/>
        <v>761.5</v>
      </c>
      <c r="K17" s="53">
        <v>1</v>
      </c>
      <c r="M17" s="25"/>
      <c r="N17" s="4"/>
      <c r="O17" s="4"/>
      <c r="P17" s="4"/>
      <c r="Q17" s="4"/>
      <c r="R17" s="4"/>
      <c r="S17" s="4"/>
      <c r="T17" s="4"/>
    </row>
    <row r="18" spans="1:20" x14ac:dyDescent="0.3">
      <c r="A18" s="150" t="str">
        <f>'11 Light Horse'!A4</f>
        <v>11th Light Horse</v>
      </c>
      <c r="B18" s="150">
        <f>'11 Light Horse'!Z33</f>
        <v>322</v>
      </c>
      <c r="C18" s="150">
        <f>'11 Light Horse'!T42</f>
        <v>237.5</v>
      </c>
      <c r="D18" s="67">
        <f>B18+C18</f>
        <v>559.5</v>
      </c>
      <c r="E18" s="1">
        <f>'11 Light Horse'!H16</f>
        <v>43.5</v>
      </c>
      <c r="F18" s="1">
        <f>'11 Light Horse'!H23</f>
        <v>44</v>
      </c>
      <c r="G18" s="1">
        <f>'11 Light Horse'!S16</f>
        <v>45</v>
      </c>
      <c r="H18" s="1">
        <f>'11 Light Horse'!S23</f>
        <v>42</v>
      </c>
      <c r="I18" s="48">
        <f t="shared" si="5"/>
        <v>174.5</v>
      </c>
      <c r="J18" s="2">
        <f t="shared" si="4"/>
        <v>734</v>
      </c>
      <c r="K18" s="53">
        <v>2</v>
      </c>
      <c r="M18" s="25"/>
      <c r="N18" s="4"/>
      <c r="O18" s="4"/>
      <c r="P18" s="4"/>
      <c r="Q18" s="4"/>
      <c r="R18" s="4"/>
      <c r="S18" s="4"/>
      <c r="T18" s="4"/>
    </row>
    <row r="19" spans="1:20" ht="15" thickBot="1" x14ac:dyDescent="0.35">
      <c r="A19" s="1"/>
      <c r="B19" s="1"/>
      <c r="C19" s="1"/>
      <c r="D19" s="2"/>
      <c r="E19" s="1"/>
      <c r="F19" s="1"/>
      <c r="G19" s="1"/>
      <c r="H19" s="1"/>
      <c r="I19" s="1"/>
      <c r="J19" s="2"/>
      <c r="K19" s="15"/>
      <c r="M19" s="25"/>
      <c r="N19" s="4"/>
      <c r="O19" s="4"/>
      <c r="P19" s="4"/>
      <c r="Q19" s="4"/>
      <c r="R19" s="4"/>
      <c r="S19" s="4"/>
      <c r="T19" s="4"/>
    </row>
    <row r="20" spans="1:20" x14ac:dyDescent="0.3">
      <c r="M20" s="4"/>
      <c r="N20" s="4"/>
      <c r="O20" s="4"/>
      <c r="P20" s="4"/>
      <c r="Q20" s="4"/>
      <c r="R20" s="4"/>
      <c r="S20" s="4"/>
      <c r="T20" s="4"/>
    </row>
    <row r="21" spans="1:20" ht="15" thickBot="1" x14ac:dyDescent="0.35"/>
    <row r="22" spans="1:20" ht="75" x14ac:dyDescent="0.3">
      <c r="A22" s="225" t="s">
        <v>84</v>
      </c>
      <c r="B22" s="7" t="s">
        <v>9</v>
      </c>
      <c r="C22" s="7" t="s">
        <v>10</v>
      </c>
      <c r="D22" s="224" t="s">
        <v>159</v>
      </c>
      <c r="E22" s="219" t="s">
        <v>153</v>
      </c>
      <c r="F22" s="220" t="s">
        <v>154</v>
      </c>
      <c r="G22" s="221" t="s">
        <v>155</v>
      </c>
      <c r="H22" s="7" t="s">
        <v>156</v>
      </c>
      <c r="I22" s="224" t="s">
        <v>152</v>
      </c>
      <c r="J22" s="222" t="s">
        <v>157</v>
      </c>
      <c r="K22" s="8" t="s">
        <v>158</v>
      </c>
      <c r="M22" s="226"/>
      <c r="N22" s="4"/>
    </row>
    <row r="23" spans="1:20" x14ac:dyDescent="0.3">
      <c r="A23" s="1" t="str">
        <f>Gunnedah!A4</f>
        <v>Gunnedah</v>
      </c>
      <c r="B23" s="1">
        <f>Gunnedah!Z33</f>
        <v>229</v>
      </c>
      <c r="C23" s="1">
        <f>Gunnedah!T42</f>
        <v>196</v>
      </c>
      <c r="D23" s="1">
        <f>B23+C23</f>
        <v>425</v>
      </c>
      <c r="E23" s="1">
        <f>Gunnedah!H16</f>
        <v>48</v>
      </c>
      <c r="F23" s="1">
        <f>Gunnedah!H23</f>
        <v>29</v>
      </c>
      <c r="G23" s="1">
        <f>Gunnedah!S16</f>
        <v>44.5</v>
      </c>
      <c r="H23" s="1">
        <f>Gunnedah!S23</f>
        <v>30.5</v>
      </c>
      <c r="I23" s="1">
        <f>SUM(E23:H23)</f>
        <v>152</v>
      </c>
      <c r="J23" s="1">
        <f>D23+I23</f>
        <v>577</v>
      </c>
      <c r="K23" s="48">
        <v>1</v>
      </c>
      <c r="M23" s="25"/>
      <c r="N23" s="4"/>
    </row>
    <row r="24" spans="1:20" x14ac:dyDescent="0.3">
      <c r="A24" s="4"/>
      <c r="B24" s="4"/>
      <c r="C24" s="4"/>
      <c r="D24" s="4"/>
      <c r="M24" s="25"/>
      <c r="N24" s="4"/>
    </row>
    <row r="25" spans="1:20" x14ac:dyDescent="0.3">
      <c r="A25" s="4"/>
      <c r="B25" s="4"/>
      <c r="C25" s="4"/>
      <c r="D25" s="4"/>
      <c r="M25" s="25"/>
      <c r="N25" s="4"/>
    </row>
    <row r="26" spans="1:20" x14ac:dyDescent="0.3">
      <c r="A26" s="4"/>
      <c r="B26" s="4"/>
      <c r="C26" s="4"/>
      <c r="D26" s="4"/>
      <c r="M26" s="25"/>
      <c r="N26" s="4"/>
    </row>
    <row r="27" spans="1:20" x14ac:dyDescent="0.3">
      <c r="A27" s="4"/>
      <c r="B27" s="4"/>
      <c r="C27" s="4"/>
      <c r="D27" s="4"/>
      <c r="M27" s="25"/>
      <c r="N27" s="4"/>
    </row>
    <row r="28" spans="1:20" x14ac:dyDescent="0.3">
      <c r="A28" s="4"/>
      <c r="B28" s="4"/>
      <c r="C28" s="4"/>
      <c r="D28" s="4"/>
      <c r="M28" s="25"/>
      <c r="N28" s="4"/>
    </row>
    <row r="29" spans="1:20" x14ac:dyDescent="0.3">
      <c r="M29" s="4"/>
      <c r="N29" s="4"/>
      <c r="P29" s="81"/>
    </row>
    <row r="30" spans="1:20" x14ac:dyDescent="0.3">
      <c r="A30" s="81"/>
      <c r="B30" s="81"/>
      <c r="C30" s="81"/>
      <c r="D30" s="81"/>
      <c r="F30" s="81"/>
      <c r="M30" s="81"/>
      <c r="P30" s="81"/>
    </row>
    <row r="31" spans="1:20" ht="15" thickBot="1" x14ac:dyDescent="0.35">
      <c r="A31" s="81"/>
      <c r="B31" s="81"/>
      <c r="C31" s="81"/>
      <c r="D31" s="81"/>
      <c r="F31" s="81"/>
      <c r="M31" s="81"/>
      <c r="P31" s="81"/>
    </row>
    <row r="32" spans="1:20" ht="56.4" thickBot="1" x14ac:dyDescent="0.35">
      <c r="A32" s="204" t="s">
        <v>67</v>
      </c>
      <c r="B32" s="205" t="s">
        <v>9</v>
      </c>
      <c r="C32" s="205" t="s">
        <v>10</v>
      </c>
      <c r="D32" s="205" t="s">
        <v>47</v>
      </c>
      <c r="F32" s="81"/>
      <c r="M32" s="206" t="s">
        <v>82</v>
      </c>
      <c r="P32" s="81"/>
    </row>
    <row r="33" spans="1:16" x14ac:dyDescent="0.3">
      <c r="A33" s="207" t="str">
        <f>'Muscle Creek JNR '!A4</f>
        <v>Muscle Creek JNR</v>
      </c>
      <c r="B33" s="207">
        <f>'Muscle Creek JNR '!Z33</f>
        <v>102.5</v>
      </c>
      <c r="C33" s="207">
        <f>'Muscle Creek JNR '!T42</f>
        <v>42</v>
      </c>
      <c r="D33" s="208">
        <f>B33+C33</f>
        <v>144.5</v>
      </c>
      <c r="F33" s="81"/>
      <c r="M33" s="209"/>
      <c r="P33" s="81"/>
    </row>
    <row r="34" spans="1:16" x14ac:dyDescent="0.3">
      <c r="A34" s="177" t="str">
        <f>'Maitland JNR'!A4</f>
        <v>Maitland JNR</v>
      </c>
      <c r="B34" s="177">
        <f>'Maitland JNR'!Z33</f>
        <v>136.5</v>
      </c>
      <c r="C34" s="177">
        <f>'Maitland JNR'!T42</f>
        <v>92.5</v>
      </c>
      <c r="D34" s="210">
        <f>B34+C34</f>
        <v>229</v>
      </c>
      <c r="F34" s="81"/>
      <c r="M34" s="211"/>
      <c r="P34" s="81"/>
    </row>
    <row r="35" spans="1:16" x14ac:dyDescent="0.3">
      <c r="A35" s="177" t="str">
        <f>'Albury JNR'!A4</f>
        <v>Albury JNR</v>
      </c>
      <c r="B35" s="177">
        <f>'Albury JNR'!Z33</f>
        <v>102.5</v>
      </c>
      <c r="C35" s="177">
        <f>'Albury JNR'!T42</f>
        <v>54.5</v>
      </c>
      <c r="D35" s="210">
        <f>B35+C35</f>
        <v>157</v>
      </c>
      <c r="F35" s="81"/>
      <c r="M35" s="211"/>
      <c r="P35" s="81"/>
    </row>
    <row r="36" spans="1:16" x14ac:dyDescent="0.3">
      <c r="A36" s="177"/>
      <c r="B36" s="177"/>
      <c r="C36" s="177"/>
      <c r="D36" s="210"/>
      <c r="F36" s="81"/>
      <c r="M36" s="211"/>
      <c r="P36" s="81"/>
    </row>
    <row r="37" spans="1:16" x14ac:dyDescent="0.3">
      <c r="A37" s="177"/>
      <c r="B37" s="177"/>
      <c r="C37" s="177"/>
      <c r="D37" s="210"/>
      <c r="F37" s="81"/>
      <c r="M37" s="211"/>
      <c r="P37" s="81"/>
    </row>
    <row r="38" spans="1:16" ht="15" thickBot="1" x14ac:dyDescent="0.35">
      <c r="A38" s="177"/>
      <c r="B38" s="177"/>
      <c r="C38" s="177"/>
      <c r="D38" s="210"/>
      <c r="F38" s="81"/>
      <c r="M38" s="212"/>
    </row>
    <row r="39" spans="1:16" x14ac:dyDescent="0.3">
      <c r="A39" s="81"/>
      <c r="B39" s="81"/>
      <c r="C39" s="81"/>
      <c r="D39" s="81"/>
      <c r="F39" s="81"/>
      <c r="G39" s="81"/>
      <c r="M39" s="81"/>
    </row>
    <row r="40" spans="1:16" x14ac:dyDescent="0.3">
      <c r="A40" s="81"/>
      <c r="B40" s="81"/>
      <c r="C40" s="81"/>
      <c r="D40" s="81"/>
      <c r="F40" s="81"/>
      <c r="G40" s="81"/>
      <c r="M40" s="81"/>
    </row>
  </sheetData>
  <sheetProtection sheet="1" objects="1" scenarios="1" selectLockedCells="1" selectUnlockedCells="1"/>
  <pageMargins left="0.7" right="0.7" top="0.75" bottom="0.75" header="0.3" footer="0.3"/>
  <pageSetup paperSize="9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C825-177E-4EF7-B191-AA7B73C4E74A}">
  <dimension ref="A1:L59"/>
  <sheetViews>
    <sheetView workbookViewId="0">
      <selection activeCell="J1" sqref="J1"/>
    </sheetView>
  </sheetViews>
  <sheetFormatPr defaultRowHeight="14.4" x14ac:dyDescent="0.3"/>
  <cols>
    <col min="1" max="1" width="20.88671875" bestFit="1" customWidth="1"/>
    <col min="2" max="2" width="15.33203125" bestFit="1" customWidth="1"/>
  </cols>
  <sheetData>
    <row r="1" spans="1:12" ht="15.6" x14ac:dyDescent="0.3">
      <c r="A1" s="87" t="s">
        <v>91</v>
      </c>
    </row>
    <row r="2" spans="1:12" ht="15" thickBot="1" x14ac:dyDescent="0.35"/>
    <row r="3" spans="1:12" ht="62.4" thickBot="1" x14ac:dyDescent="0.35">
      <c r="A3" s="151" t="s">
        <v>55</v>
      </c>
      <c r="B3" s="151" t="s">
        <v>92</v>
      </c>
      <c r="C3" s="151" t="s">
        <v>0</v>
      </c>
      <c r="D3" s="151" t="s">
        <v>7</v>
      </c>
      <c r="E3" s="151" t="s">
        <v>8</v>
      </c>
      <c r="F3" s="151" t="s">
        <v>9</v>
      </c>
      <c r="G3" s="151" t="s">
        <v>10</v>
      </c>
      <c r="H3" s="151" t="s">
        <v>33</v>
      </c>
      <c r="I3" s="151" t="s">
        <v>34</v>
      </c>
      <c r="J3" s="151" t="s">
        <v>35</v>
      </c>
      <c r="K3" s="171" t="s">
        <v>16</v>
      </c>
      <c r="L3" s="172" t="s">
        <v>82</v>
      </c>
    </row>
    <row r="4" spans="1:12" ht="16.2" thickBot="1" x14ac:dyDescent="0.35">
      <c r="A4" s="202" t="s">
        <v>151</v>
      </c>
    </row>
    <row r="5" spans="1:12" x14ac:dyDescent="0.3">
      <c r="A5" s="213" t="s">
        <v>104</v>
      </c>
      <c r="B5" s="28" t="s">
        <v>105</v>
      </c>
      <c r="C5" s="28" t="s">
        <v>6</v>
      </c>
      <c r="D5" s="28">
        <v>24</v>
      </c>
      <c r="E5" s="28">
        <v>24</v>
      </c>
      <c r="F5" s="28">
        <v>90</v>
      </c>
      <c r="G5" s="28">
        <v>66</v>
      </c>
      <c r="H5" s="28">
        <v>32</v>
      </c>
      <c r="I5" s="28">
        <v>40</v>
      </c>
      <c r="J5" s="28">
        <v>56.05</v>
      </c>
      <c r="K5" s="28">
        <v>332.05</v>
      </c>
      <c r="L5" s="28">
        <v>1</v>
      </c>
    </row>
    <row r="6" spans="1:12" x14ac:dyDescent="0.3">
      <c r="A6" s="30" t="s">
        <v>94</v>
      </c>
      <c r="B6" s="30" t="s">
        <v>112</v>
      </c>
      <c r="C6" s="30" t="s">
        <v>6</v>
      </c>
      <c r="D6" s="30">
        <v>18</v>
      </c>
      <c r="E6" s="30">
        <v>24</v>
      </c>
      <c r="F6" s="30">
        <v>94</v>
      </c>
      <c r="G6" s="30">
        <v>66</v>
      </c>
      <c r="H6" s="30">
        <v>40</v>
      </c>
      <c r="I6" s="30">
        <v>27.5</v>
      </c>
      <c r="J6" s="30">
        <v>60.47</v>
      </c>
      <c r="K6" s="30">
        <v>329.97</v>
      </c>
      <c r="L6" s="30">
        <v>2</v>
      </c>
    </row>
    <row r="7" spans="1:12" x14ac:dyDescent="0.3">
      <c r="A7" s="1" t="s">
        <v>56</v>
      </c>
      <c r="B7" s="1" t="s">
        <v>60</v>
      </c>
      <c r="C7" s="1" t="s">
        <v>6</v>
      </c>
      <c r="D7" s="1">
        <v>22</v>
      </c>
      <c r="E7" s="1">
        <v>24</v>
      </c>
      <c r="F7" s="1">
        <v>96</v>
      </c>
      <c r="G7" s="1">
        <v>72</v>
      </c>
      <c r="H7" s="1">
        <v>33.5</v>
      </c>
      <c r="I7" s="1">
        <v>28.5</v>
      </c>
      <c r="J7" s="1">
        <v>47.2</v>
      </c>
      <c r="K7" s="1">
        <v>323.2</v>
      </c>
      <c r="L7" s="1"/>
    </row>
    <row r="8" spans="1:12" x14ac:dyDescent="0.3">
      <c r="A8" s="1" t="s">
        <v>56</v>
      </c>
      <c r="B8" s="1" t="s">
        <v>58</v>
      </c>
      <c r="C8" s="1" t="s">
        <v>6</v>
      </c>
      <c r="D8" s="1">
        <v>24</v>
      </c>
      <c r="E8" s="1">
        <v>18</v>
      </c>
      <c r="F8" s="1">
        <v>86</v>
      </c>
      <c r="G8" s="1">
        <v>52</v>
      </c>
      <c r="H8" s="1">
        <v>39</v>
      </c>
      <c r="I8" s="1">
        <v>38</v>
      </c>
      <c r="J8" s="1">
        <v>57.5</v>
      </c>
      <c r="K8" s="1">
        <v>314.5</v>
      </c>
      <c r="L8" s="1"/>
    </row>
    <row r="9" spans="1:12" x14ac:dyDescent="0.3">
      <c r="A9" s="1" t="s">
        <v>61</v>
      </c>
      <c r="B9" s="1" t="s">
        <v>62</v>
      </c>
      <c r="C9" s="1" t="s">
        <v>6</v>
      </c>
      <c r="D9" s="1">
        <v>18</v>
      </c>
      <c r="E9" s="1">
        <v>12</v>
      </c>
      <c r="F9" s="1">
        <v>94</v>
      </c>
      <c r="G9" s="1">
        <v>48</v>
      </c>
      <c r="H9" s="1">
        <v>31.5</v>
      </c>
      <c r="I9" s="1">
        <v>22</v>
      </c>
      <c r="J9" s="1">
        <v>43.66</v>
      </c>
      <c r="K9" s="1">
        <v>269.15999999999997</v>
      </c>
      <c r="L9" s="1"/>
    </row>
    <row r="10" spans="1:12" x14ac:dyDescent="0.3">
      <c r="A10" s="1" t="s">
        <v>100</v>
      </c>
      <c r="B10" s="1" t="s">
        <v>57</v>
      </c>
      <c r="C10" s="1" t="s">
        <v>6</v>
      </c>
      <c r="D10" s="1">
        <v>24</v>
      </c>
      <c r="E10" s="1">
        <v>24</v>
      </c>
      <c r="F10" s="1">
        <v>96</v>
      </c>
      <c r="G10" s="1">
        <v>60</v>
      </c>
      <c r="H10" s="1">
        <v>39.5</v>
      </c>
      <c r="I10" s="1">
        <v>20</v>
      </c>
      <c r="J10" s="1">
        <v>0</v>
      </c>
      <c r="K10" s="1">
        <v>263.5</v>
      </c>
      <c r="L10" s="1"/>
    </row>
    <row r="11" spans="1:12" x14ac:dyDescent="0.3">
      <c r="A11" s="1" t="s">
        <v>100</v>
      </c>
      <c r="B11" s="1" t="s">
        <v>103</v>
      </c>
      <c r="C11" s="1" t="s">
        <v>6</v>
      </c>
      <c r="D11" s="1">
        <v>24</v>
      </c>
      <c r="E11" s="1">
        <v>18</v>
      </c>
      <c r="F11" s="1">
        <v>90</v>
      </c>
      <c r="G11" s="1">
        <v>72</v>
      </c>
      <c r="H11" s="1">
        <v>30</v>
      </c>
      <c r="I11" s="1">
        <v>20</v>
      </c>
      <c r="J11" s="1">
        <v>0</v>
      </c>
      <c r="K11" s="1">
        <v>254</v>
      </c>
      <c r="L11" s="1"/>
    </row>
    <row r="12" spans="1:12" x14ac:dyDescent="0.3">
      <c r="A12" s="1" t="s">
        <v>94</v>
      </c>
      <c r="B12" s="1" t="s">
        <v>66</v>
      </c>
      <c r="C12" s="1" t="s">
        <v>6</v>
      </c>
      <c r="D12" s="1">
        <v>12</v>
      </c>
      <c r="E12" s="1">
        <v>12</v>
      </c>
      <c r="F12" s="1">
        <v>86</v>
      </c>
      <c r="G12" s="1">
        <v>60</v>
      </c>
      <c r="H12" s="1">
        <v>31</v>
      </c>
      <c r="I12" s="1">
        <v>12.5</v>
      </c>
      <c r="J12" s="1">
        <v>39.370000000000005</v>
      </c>
      <c r="K12" s="1">
        <v>252.87</v>
      </c>
      <c r="L12" s="1"/>
    </row>
    <row r="13" spans="1:12" x14ac:dyDescent="0.3">
      <c r="A13" s="1" t="s">
        <v>100</v>
      </c>
      <c r="B13" s="1" t="s">
        <v>102</v>
      </c>
      <c r="C13" s="1" t="s">
        <v>6</v>
      </c>
      <c r="D13" s="1">
        <v>18</v>
      </c>
      <c r="E13" s="1">
        <v>12</v>
      </c>
      <c r="F13" s="1">
        <v>94</v>
      </c>
      <c r="G13" s="1">
        <v>50</v>
      </c>
      <c r="H13" s="1">
        <v>17.5</v>
      </c>
      <c r="I13" s="1">
        <v>19.5</v>
      </c>
      <c r="J13" s="1">
        <v>34.97</v>
      </c>
      <c r="K13" s="1">
        <v>245.97</v>
      </c>
      <c r="L13" s="1"/>
    </row>
    <row r="14" spans="1:12" x14ac:dyDescent="0.3">
      <c r="A14" s="1" t="s">
        <v>104</v>
      </c>
      <c r="B14" s="1" t="s">
        <v>106</v>
      </c>
      <c r="C14" s="1" t="s">
        <v>6</v>
      </c>
      <c r="D14" s="1">
        <v>24</v>
      </c>
      <c r="E14" s="1">
        <v>12</v>
      </c>
      <c r="F14" s="1">
        <v>84</v>
      </c>
      <c r="G14" s="1">
        <v>48</v>
      </c>
      <c r="H14" s="1">
        <v>32.5</v>
      </c>
      <c r="I14" s="1">
        <v>27</v>
      </c>
      <c r="J14" s="1">
        <v>17.62</v>
      </c>
      <c r="K14" s="1">
        <v>245.12</v>
      </c>
      <c r="L14" s="1"/>
    </row>
    <row r="15" spans="1:12" x14ac:dyDescent="0.3">
      <c r="A15" s="1" t="s">
        <v>56</v>
      </c>
      <c r="B15" s="1" t="s">
        <v>57</v>
      </c>
      <c r="C15" s="1" t="s">
        <v>6</v>
      </c>
      <c r="D15" s="1">
        <v>24</v>
      </c>
      <c r="E15" s="1">
        <v>24</v>
      </c>
      <c r="F15" s="1">
        <v>92</v>
      </c>
      <c r="G15" s="1">
        <v>52</v>
      </c>
      <c r="H15" s="1">
        <v>32</v>
      </c>
      <c r="I15" s="1">
        <v>19.5</v>
      </c>
      <c r="J15" s="1">
        <v>0</v>
      </c>
      <c r="K15" s="1">
        <v>243.5</v>
      </c>
      <c r="L15" s="1"/>
    </row>
    <row r="16" spans="1:12" x14ac:dyDescent="0.3">
      <c r="A16" s="1" t="s">
        <v>87</v>
      </c>
      <c r="B16" s="1" t="s">
        <v>123</v>
      </c>
      <c r="C16" s="1" t="s">
        <v>6</v>
      </c>
      <c r="D16" s="1">
        <v>12</v>
      </c>
      <c r="E16" s="1">
        <v>18</v>
      </c>
      <c r="F16" s="1">
        <v>86</v>
      </c>
      <c r="G16" s="1">
        <v>60</v>
      </c>
      <c r="H16" s="1">
        <v>38.5</v>
      </c>
      <c r="I16" s="1">
        <v>27.5</v>
      </c>
      <c r="J16" s="1">
        <v>0</v>
      </c>
      <c r="K16" s="1">
        <v>242</v>
      </c>
      <c r="L16" s="1"/>
    </row>
    <row r="17" spans="1:12" x14ac:dyDescent="0.3">
      <c r="A17" s="1" t="s">
        <v>56</v>
      </c>
      <c r="B17" s="1" t="s">
        <v>59</v>
      </c>
      <c r="C17" s="1" t="s">
        <v>6</v>
      </c>
      <c r="D17" s="1">
        <v>18</v>
      </c>
      <c r="E17" s="1">
        <v>18</v>
      </c>
      <c r="F17" s="1">
        <v>90</v>
      </c>
      <c r="G17" s="1">
        <v>40</v>
      </c>
      <c r="H17" s="1">
        <v>23.5</v>
      </c>
      <c r="I17" s="1">
        <v>18.5</v>
      </c>
      <c r="J17" s="1">
        <v>27.38</v>
      </c>
      <c r="K17" s="1">
        <v>235.38</v>
      </c>
      <c r="L17" s="1"/>
    </row>
    <row r="18" spans="1:12" x14ac:dyDescent="0.3">
      <c r="A18" s="1" t="s">
        <v>87</v>
      </c>
      <c r="B18" s="1" t="s">
        <v>53</v>
      </c>
      <c r="C18" s="1" t="s">
        <v>6</v>
      </c>
      <c r="D18" s="1">
        <v>18</v>
      </c>
      <c r="E18" s="1">
        <v>12</v>
      </c>
      <c r="F18" s="1">
        <v>80</v>
      </c>
      <c r="G18" s="1">
        <v>58</v>
      </c>
      <c r="H18" s="1">
        <v>27</v>
      </c>
      <c r="I18" s="1">
        <v>13.5</v>
      </c>
      <c r="J18" s="1">
        <v>20.64</v>
      </c>
      <c r="K18" s="1">
        <v>229.14</v>
      </c>
      <c r="L18" s="1"/>
    </row>
    <row r="19" spans="1:12" x14ac:dyDescent="0.3">
      <c r="A19" s="1" t="s">
        <v>61</v>
      </c>
      <c r="B19" s="1" t="s">
        <v>97</v>
      </c>
      <c r="C19" s="1" t="s">
        <v>6</v>
      </c>
      <c r="D19" s="1">
        <v>18</v>
      </c>
      <c r="E19" s="1">
        <v>18</v>
      </c>
      <c r="F19" s="1">
        <v>96</v>
      </c>
      <c r="G19" s="1">
        <v>66</v>
      </c>
      <c r="H19" s="1">
        <v>21.5</v>
      </c>
      <c r="I19" s="1">
        <v>8.5</v>
      </c>
      <c r="J19" s="1">
        <v>0</v>
      </c>
      <c r="K19" s="1">
        <v>228</v>
      </c>
      <c r="L19" s="1"/>
    </row>
    <row r="20" spans="1:12" x14ac:dyDescent="0.3">
      <c r="A20" s="1" t="s">
        <v>100</v>
      </c>
      <c r="B20" s="1" t="s">
        <v>101</v>
      </c>
      <c r="C20" s="1" t="s">
        <v>6</v>
      </c>
      <c r="D20" s="1">
        <v>18</v>
      </c>
      <c r="E20" s="1">
        <v>18</v>
      </c>
      <c r="F20" s="1">
        <v>90</v>
      </c>
      <c r="G20" s="1">
        <v>40</v>
      </c>
      <c r="H20" s="1">
        <v>27.5</v>
      </c>
      <c r="I20" s="1">
        <v>7</v>
      </c>
      <c r="J20" s="1">
        <v>24.13</v>
      </c>
      <c r="K20" s="1">
        <v>224.63</v>
      </c>
      <c r="L20" s="1"/>
    </row>
    <row r="21" spans="1:12" x14ac:dyDescent="0.3">
      <c r="A21" s="1" t="s">
        <v>93</v>
      </c>
      <c r="B21" s="1" t="s">
        <v>115</v>
      </c>
      <c r="C21" s="1" t="s">
        <v>6</v>
      </c>
      <c r="D21" s="1">
        <v>18</v>
      </c>
      <c r="E21" s="1">
        <v>18</v>
      </c>
      <c r="F21" s="1">
        <v>78</v>
      </c>
      <c r="G21" s="1">
        <v>66</v>
      </c>
      <c r="H21" s="1">
        <v>13</v>
      </c>
      <c r="I21" s="1">
        <v>25</v>
      </c>
      <c r="J21" s="1">
        <v>4.620000000000001</v>
      </c>
      <c r="K21" s="1">
        <v>222.62</v>
      </c>
      <c r="L21" s="1"/>
    </row>
    <row r="22" spans="1:12" x14ac:dyDescent="0.3">
      <c r="A22" s="1" t="s">
        <v>104</v>
      </c>
      <c r="B22" s="1" t="s">
        <v>72</v>
      </c>
      <c r="C22" s="1" t="s">
        <v>6</v>
      </c>
      <c r="D22" s="1">
        <v>24</v>
      </c>
      <c r="E22" s="1">
        <v>20</v>
      </c>
      <c r="F22" s="1">
        <v>88</v>
      </c>
      <c r="G22" s="1">
        <v>50</v>
      </c>
      <c r="H22" s="1">
        <v>15</v>
      </c>
      <c r="I22" s="1">
        <v>20</v>
      </c>
      <c r="J22" s="1">
        <v>0</v>
      </c>
      <c r="K22" s="1">
        <v>217</v>
      </c>
      <c r="L22" s="1"/>
    </row>
    <row r="23" spans="1:12" x14ac:dyDescent="0.3">
      <c r="A23" s="1" t="s">
        <v>93</v>
      </c>
      <c r="B23" s="1" t="s">
        <v>72</v>
      </c>
      <c r="C23" s="1" t="s">
        <v>6</v>
      </c>
      <c r="D23" s="1">
        <v>22</v>
      </c>
      <c r="E23" s="1">
        <v>24</v>
      </c>
      <c r="F23" s="1">
        <v>94</v>
      </c>
      <c r="G23" s="1">
        <v>60</v>
      </c>
      <c r="H23" s="1">
        <v>0</v>
      </c>
      <c r="I23" s="1">
        <v>0</v>
      </c>
      <c r="J23" s="1">
        <v>0</v>
      </c>
      <c r="K23" s="1">
        <v>200</v>
      </c>
      <c r="L23" s="1"/>
    </row>
    <row r="24" spans="1:12" ht="15" thickBot="1" x14ac:dyDescent="0.35">
      <c r="A24" s="106" t="s">
        <v>61</v>
      </c>
      <c r="B24" s="1" t="s">
        <v>99</v>
      </c>
      <c r="C24" s="1" t="s">
        <v>6</v>
      </c>
      <c r="D24" s="1">
        <v>24</v>
      </c>
      <c r="E24" s="1">
        <v>20</v>
      </c>
      <c r="F24" s="1">
        <v>96</v>
      </c>
      <c r="G24" s="1">
        <v>48</v>
      </c>
      <c r="H24" s="1">
        <v>0</v>
      </c>
      <c r="I24" s="1">
        <v>0</v>
      </c>
      <c r="J24" s="1">
        <v>0</v>
      </c>
      <c r="K24" s="1">
        <v>188</v>
      </c>
      <c r="L24" s="1"/>
    </row>
    <row r="25" spans="1:12" ht="16.2" thickBot="1" x14ac:dyDescent="0.35">
      <c r="A25" s="202" t="s">
        <v>83</v>
      </c>
    </row>
    <row r="26" spans="1:12" x14ac:dyDescent="0.3">
      <c r="A26" s="213" t="s">
        <v>87</v>
      </c>
      <c r="B26" s="28" t="s">
        <v>74</v>
      </c>
      <c r="C26" s="28" t="s">
        <v>4</v>
      </c>
      <c r="D26" s="28">
        <v>22</v>
      </c>
      <c r="E26" s="28">
        <v>24</v>
      </c>
      <c r="F26" s="28">
        <v>82</v>
      </c>
      <c r="G26" s="28">
        <v>68</v>
      </c>
      <c r="H26" s="28">
        <v>15.5</v>
      </c>
      <c r="I26" s="28">
        <v>21.5</v>
      </c>
      <c r="J26" s="28">
        <v>62.18</v>
      </c>
      <c r="K26" s="28">
        <v>295.18</v>
      </c>
      <c r="L26" s="28">
        <v>1</v>
      </c>
    </row>
    <row r="27" spans="1:12" x14ac:dyDescent="0.3">
      <c r="A27" s="30" t="s">
        <v>104</v>
      </c>
      <c r="B27" s="30" t="s">
        <v>73</v>
      </c>
      <c r="C27" s="30" t="s">
        <v>4</v>
      </c>
      <c r="D27" s="30">
        <v>12</v>
      </c>
      <c r="E27" s="30">
        <v>18</v>
      </c>
      <c r="F27" s="30">
        <v>90</v>
      </c>
      <c r="G27" s="30">
        <v>48</v>
      </c>
      <c r="H27" s="30">
        <v>31</v>
      </c>
      <c r="I27" s="30">
        <v>40.5</v>
      </c>
      <c r="J27" s="30">
        <v>41.67</v>
      </c>
      <c r="K27" s="30">
        <v>281.17</v>
      </c>
      <c r="L27" s="30">
        <v>2</v>
      </c>
    </row>
    <row r="28" spans="1:12" x14ac:dyDescent="0.3">
      <c r="A28" s="1" t="s">
        <v>94</v>
      </c>
      <c r="B28" s="1" t="s">
        <v>130</v>
      </c>
      <c r="C28" s="1" t="s">
        <v>4</v>
      </c>
      <c r="D28" s="1">
        <v>24</v>
      </c>
      <c r="E28" s="1">
        <v>6</v>
      </c>
      <c r="F28" s="1">
        <v>82</v>
      </c>
      <c r="G28" s="1">
        <v>48</v>
      </c>
      <c r="H28" s="1">
        <v>30.5</v>
      </c>
      <c r="I28" s="1">
        <v>20.5</v>
      </c>
      <c r="J28" s="1">
        <v>58.82</v>
      </c>
      <c r="K28" s="1">
        <v>269.82</v>
      </c>
      <c r="L28" s="1"/>
    </row>
    <row r="29" spans="1:12" x14ac:dyDescent="0.3">
      <c r="A29" s="1" t="s">
        <v>86</v>
      </c>
      <c r="B29" s="1" t="s">
        <v>3</v>
      </c>
      <c r="C29" s="1" t="s">
        <v>4</v>
      </c>
      <c r="D29" s="1">
        <v>12</v>
      </c>
      <c r="E29" s="1">
        <v>24</v>
      </c>
      <c r="F29" s="1">
        <v>82</v>
      </c>
      <c r="G29" s="1">
        <v>72</v>
      </c>
      <c r="H29" s="1">
        <v>25</v>
      </c>
      <c r="I29" s="1">
        <v>19</v>
      </c>
      <c r="J29" s="1">
        <v>0</v>
      </c>
      <c r="K29" s="1">
        <v>234</v>
      </c>
      <c r="L29" s="1"/>
    </row>
    <row r="30" spans="1:12" x14ac:dyDescent="0.3">
      <c r="A30" s="1" t="s">
        <v>86</v>
      </c>
      <c r="B30" s="1" t="s">
        <v>1</v>
      </c>
      <c r="C30" s="1" t="s">
        <v>4</v>
      </c>
      <c r="D30" s="1">
        <v>24</v>
      </c>
      <c r="E30" s="1">
        <v>12</v>
      </c>
      <c r="F30" s="1">
        <v>76</v>
      </c>
      <c r="G30" s="1">
        <v>34</v>
      </c>
      <c r="H30" s="1">
        <v>13</v>
      </c>
      <c r="I30" s="1">
        <v>31</v>
      </c>
      <c r="J30" s="1">
        <v>43.84</v>
      </c>
      <c r="K30" s="1">
        <v>233.84</v>
      </c>
      <c r="L30" s="1"/>
    </row>
    <row r="31" spans="1:12" x14ac:dyDescent="0.3">
      <c r="A31" s="1" t="s">
        <v>75</v>
      </c>
      <c r="B31" s="1" t="s">
        <v>77</v>
      </c>
      <c r="C31" s="1" t="s">
        <v>4</v>
      </c>
      <c r="D31" s="1">
        <v>18</v>
      </c>
      <c r="E31" s="1">
        <v>18</v>
      </c>
      <c r="F31" s="1">
        <v>78</v>
      </c>
      <c r="G31" s="1">
        <v>46</v>
      </c>
      <c r="H31" s="1">
        <v>13.5</v>
      </c>
      <c r="I31" s="1">
        <v>31</v>
      </c>
      <c r="J31" s="1">
        <v>17.850000000000001</v>
      </c>
      <c r="K31" s="1">
        <v>222.35</v>
      </c>
      <c r="L31" s="1"/>
    </row>
    <row r="32" spans="1:12" x14ac:dyDescent="0.3">
      <c r="A32" s="1" t="s">
        <v>63</v>
      </c>
      <c r="B32" s="1" t="s">
        <v>110</v>
      </c>
      <c r="C32" s="1" t="s">
        <v>4</v>
      </c>
      <c r="D32" s="1">
        <v>24</v>
      </c>
      <c r="E32" s="1">
        <v>12</v>
      </c>
      <c r="F32" s="1">
        <v>86</v>
      </c>
      <c r="G32" s="1">
        <v>62</v>
      </c>
      <c r="H32" s="1">
        <v>19</v>
      </c>
      <c r="I32" s="1">
        <v>0</v>
      </c>
      <c r="J32" s="1">
        <v>9.1999999999999993</v>
      </c>
      <c r="K32" s="1">
        <v>212.2</v>
      </c>
      <c r="L32" s="1"/>
    </row>
    <row r="33" spans="1:12" x14ac:dyDescent="0.3">
      <c r="A33" s="1" t="s">
        <v>87</v>
      </c>
      <c r="B33" s="1" t="s">
        <v>54</v>
      </c>
      <c r="C33" s="1" t="s">
        <v>4</v>
      </c>
      <c r="D33" s="1">
        <v>18</v>
      </c>
      <c r="E33" s="1">
        <v>16</v>
      </c>
      <c r="F33" s="1">
        <v>80</v>
      </c>
      <c r="G33" s="1">
        <v>30</v>
      </c>
      <c r="H33" s="1">
        <v>19</v>
      </c>
      <c r="I33" s="1">
        <v>21.5</v>
      </c>
      <c r="J33" s="1">
        <v>22.619999999999997</v>
      </c>
      <c r="K33" s="1">
        <v>207.12</v>
      </c>
      <c r="L33" s="1"/>
    </row>
    <row r="34" spans="1:12" x14ac:dyDescent="0.3">
      <c r="A34" s="1" t="s">
        <v>93</v>
      </c>
      <c r="B34" s="1" t="s">
        <v>113</v>
      </c>
      <c r="C34" s="1" t="s">
        <v>4</v>
      </c>
      <c r="D34" s="1">
        <v>18</v>
      </c>
      <c r="E34" s="1">
        <v>18</v>
      </c>
      <c r="F34" s="1">
        <v>64</v>
      </c>
      <c r="G34" s="1">
        <v>48</v>
      </c>
      <c r="H34" s="1">
        <v>19</v>
      </c>
      <c r="I34" s="1">
        <v>18.5</v>
      </c>
      <c r="J34" s="1">
        <v>13.240000000000002</v>
      </c>
      <c r="K34" s="1">
        <v>198.74</v>
      </c>
      <c r="L34" s="1"/>
    </row>
    <row r="35" spans="1:12" x14ac:dyDescent="0.3">
      <c r="A35" s="1" t="s">
        <v>63</v>
      </c>
      <c r="B35" s="1" t="s">
        <v>111</v>
      </c>
      <c r="C35" s="1" t="s">
        <v>4</v>
      </c>
      <c r="D35" s="1">
        <v>18</v>
      </c>
      <c r="E35" s="1">
        <v>14</v>
      </c>
      <c r="F35" s="1">
        <v>82</v>
      </c>
      <c r="G35" s="1">
        <v>30</v>
      </c>
      <c r="H35" s="1">
        <v>13.5</v>
      </c>
      <c r="I35" s="1">
        <v>14.5</v>
      </c>
      <c r="J35" s="1">
        <v>0</v>
      </c>
      <c r="K35" s="1">
        <v>172</v>
      </c>
      <c r="L35" s="1"/>
    </row>
    <row r="36" spans="1:12" x14ac:dyDescent="0.3">
      <c r="A36" s="1" t="s">
        <v>75</v>
      </c>
      <c r="B36" s="1" t="s">
        <v>108</v>
      </c>
      <c r="C36" s="1" t="s">
        <v>4</v>
      </c>
      <c r="D36" s="1">
        <v>6</v>
      </c>
      <c r="E36" s="1">
        <v>0</v>
      </c>
      <c r="F36" s="1">
        <v>66</v>
      </c>
      <c r="G36" s="1">
        <v>60</v>
      </c>
      <c r="H36" s="1">
        <v>7</v>
      </c>
      <c r="I36" s="1">
        <v>19</v>
      </c>
      <c r="J36" s="1">
        <v>0</v>
      </c>
      <c r="K36" s="1">
        <v>158</v>
      </c>
      <c r="L36" s="1"/>
    </row>
    <row r="37" spans="1:12" ht="15" thickBot="1" x14ac:dyDescent="0.35">
      <c r="A37" s="106" t="s">
        <v>63</v>
      </c>
      <c r="B37" s="1" t="s">
        <v>64</v>
      </c>
      <c r="C37" s="1" t="s">
        <v>4</v>
      </c>
      <c r="D37" s="1">
        <v>18</v>
      </c>
      <c r="E37" s="1">
        <v>10</v>
      </c>
      <c r="F37" s="1">
        <v>72</v>
      </c>
      <c r="G37" s="1">
        <v>24</v>
      </c>
      <c r="H37" s="1">
        <v>19</v>
      </c>
      <c r="I37" s="1">
        <v>0</v>
      </c>
      <c r="J37" s="1">
        <v>0</v>
      </c>
      <c r="K37" s="1">
        <v>143</v>
      </c>
      <c r="L37" s="1"/>
    </row>
    <row r="38" spans="1:12" ht="16.2" thickBot="1" x14ac:dyDescent="0.35">
      <c r="A38" s="202" t="s">
        <v>84</v>
      </c>
    </row>
    <row r="39" spans="1:12" x14ac:dyDescent="0.3">
      <c r="A39" s="213" t="s">
        <v>78</v>
      </c>
      <c r="B39" s="28" t="s">
        <v>79</v>
      </c>
      <c r="C39" s="28" t="s">
        <v>5</v>
      </c>
      <c r="D39" s="28">
        <v>22</v>
      </c>
      <c r="E39" s="28">
        <v>24</v>
      </c>
      <c r="F39" s="28">
        <v>70</v>
      </c>
      <c r="G39" s="28">
        <v>48</v>
      </c>
      <c r="H39" s="28">
        <v>28</v>
      </c>
      <c r="I39" s="28">
        <v>34</v>
      </c>
      <c r="J39" s="28">
        <v>50.26</v>
      </c>
      <c r="K39" s="28">
        <v>276.26</v>
      </c>
      <c r="L39" s="28">
        <v>1</v>
      </c>
    </row>
    <row r="40" spans="1:12" x14ac:dyDescent="0.3">
      <c r="A40" s="30" t="s">
        <v>86</v>
      </c>
      <c r="B40" s="30" t="s">
        <v>2</v>
      </c>
      <c r="C40" s="30" t="s">
        <v>5</v>
      </c>
      <c r="D40" s="30">
        <v>16</v>
      </c>
      <c r="E40" s="30">
        <v>18</v>
      </c>
      <c r="F40" s="30">
        <v>76</v>
      </c>
      <c r="G40" s="30">
        <v>64</v>
      </c>
      <c r="H40" s="30">
        <v>13</v>
      </c>
      <c r="I40" s="30">
        <v>25</v>
      </c>
      <c r="J40" s="30">
        <v>40.369999999999997</v>
      </c>
      <c r="K40" s="30">
        <v>252.37</v>
      </c>
      <c r="L40" s="30">
        <v>2</v>
      </c>
    </row>
    <row r="41" spans="1:12" x14ac:dyDescent="0.3">
      <c r="A41" s="1" t="s">
        <v>75</v>
      </c>
      <c r="B41" s="1" t="s">
        <v>109</v>
      </c>
      <c r="C41" s="1" t="s">
        <v>5</v>
      </c>
      <c r="D41" s="1">
        <v>18</v>
      </c>
      <c r="E41" s="1">
        <v>18</v>
      </c>
      <c r="F41" s="1">
        <v>66</v>
      </c>
      <c r="G41" s="1">
        <v>42</v>
      </c>
      <c r="H41" s="1">
        <v>25</v>
      </c>
      <c r="I41" s="1">
        <v>7.5</v>
      </c>
      <c r="J41" s="1">
        <v>36.129999999999995</v>
      </c>
      <c r="K41" s="1">
        <v>212.63</v>
      </c>
      <c r="L41" s="1"/>
    </row>
    <row r="42" spans="1:12" x14ac:dyDescent="0.3">
      <c r="A42" s="1" t="s">
        <v>93</v>
      </c>
      <c r="B42" s="1" t="s">
        <v>114</v>
      </c>
      <c r="C42" s="1" t="s">
        <v>5</v>
      </c>
      <c r="D42" s="1">
        <v>24</v>
      </c>
      <c r="E42" s="1">
        <v>22</v>
      </c>
      <c r="F42" s="1">
        <v>70</v>
      </c>
      <c r="G42" s="1">
        <v>54</v>
      </c>
      <c r="H42" s="1">
        <v>13</v>
      </c>
      <c r="I42" s="1">
        <v>12</v>
      </c>
      <c r="J42" s="1">
        <v>4.0300000000000011</v>
      </c>
      <c r="K42" s="1">
        <v>199.03</v>
      </c>
      <c r="L42" s="1"/>
    </row>
    <row r="43" spans="1:12" x14ac:dyDescent="0.3">
      <c r="A43" s="1" t="s">
        <v>78</v>
      </c>
      <c r="B43" s="1" t="s">
        <v>117</v>
      </c>
      <c r="C43" s="1" t="s">
        <v>5</v>
      </c>
      <c r="D43" s="1">
        <v>22</v>
      </c>
      <c r="E43" s="1">
        <v>18</v>
      </c>
      <c r="F43" s="1">
        <v>64</v>
      </c>
      <c r="G43" s="1">
        <v>50</v>
      </c>
      <c r="H43" s="1">
        <v>31</v>
      </c>
      <c r="I43" s="1">
        <v>13</v>
      </c>
      <c r="J43" s="1">
        <v>0</v>
      </c>
      <c r="K43" s="1">
        <v>198</v>
      </c>
      <c r="L43" s="1"/>
    </row>
    <row r="44" spans="1:12" x14ac:dyDescent="0.3">
      <c r="A44" s="1" t="s">
        <v>75</v>
      </c>
      <c r="B44" s="1" t="s">
        <v>107</v>
      </c>
      <c r="C44" s="1" t="s">
        <v>5</v>
      </c>
      <c r="D44" s="1">
        <v>18</v>
      </c>
      <c r="E44" s="1">
        <v>24</v>
      </c>
      <c r="F44" s="1">
        <v>56</v>
      </c>
      <c r="G44" s="1">
        <v>50</v>
      </c>
      <c r="H44" s="1">
        <v>13</v>
      </c>
      <c r="I44" s="1">
        <v>18.5</v>
      </c>
      <c r="J44" s="1">
        <v>16.95</v>
      </c>
      <c r="K44" s="1">
        <v>196.45</v>
      </c>
      <c r="L44" s="1"/>
    </row>
    <row r="45" spans="1:12" x14ac:dyDescent="0.3">
      <c r="A45" s="1" t="s">
        <v>94</v>
      </c>
      <c r="B45" s="1" t="s">
        <v>65</v>
      </c>
      <c r="C45" s="1" t="s">
        <v>5</v>
      </c>
      <c r="D45" s="1">
        <v>18</v>
      </c>
      <c r="E45" s="1">
        <v>24</v>
      </c>
      <c r="F45" s="1">
        <v>86</v>
      </c>
      <c r="G45" s="1">
        <v>50</v>
      </c>
      <c r="H45" s="1">
        <v>0</v>
      </c>
      <c r="I45" s="1">
        <v>0</v>
      </c>
      <c r="J45" s="1">
        <v>0</v>
      </c>
      <c r="K45" s="1">
        <v>178</v>
      </c>
      <c r="L45" s="1"/>
    </row>
    <row r="46" spans="1:12" x14ac:dyDescent="0.3">
      <c r="A46" s="1" t="s">
        <v>61</v>
      </c>
      <c r="B46" s="1" t="s">
        <v>98</v>
      </c>
      <c r="C46" s="1" t="s">
        <v>5</v>
      </c>
      <c r="D46" s="1">
        <v>24</v>
      </c>
      <c r="E46" s="1">
        <v>6</v>
      </c>
      <c r="F46" s="1">
        <v>58</v>
      </c>
      <c r="G46" s="1">
        <v>22</v>
      </c>
      <c r="H46" s="1">
        <v>11</v>
      </c>
      <c r="I46" s="1">
        <v>17</v>
      </c>
      <c r="J46" s="1">
        <v>20.95</v>
      </c>
      <c r="K46" s="1">
        <v>158.94999999999999</v>
      </c>
      <c r="L46" s="1"/>
    </row>
    <row r="47" spans="1:12" x14ac:dyDescent="0.3">
      <c r="A47" s="1" t="s">
        <v>86</v>
      </c>
      <c r="B47" s="1" t="s">
        <v>76</v>
      </c>
      <c r="C47" s="1" t="s">
        <v>5</v>
      </c>
      <c r="D47" s="1">
        <v>8</v>
      </c>
      <c r="E47" s="1">
        <v>6</v>
      </c>
      <c r="F47" s="1">
        <v>56</v>
      </c>
      <c r="G47" s="1">
        <v>64</v>
      </c>
      <c r="H47" s="1">
        <v>17</v>
      </c>
      <c r="I47" s="1">
        <v>7</v>
      </c>
      <c r="J47" s="1">
        <v>0</v>
      </c>
      <c r="K47" s="1">
        <v>158</v>
      </c>
      <c r="L47" s="1"/>
    </row>
    <row r="48" spans="1:12" x14ac:dyDescent="0.3">
      <c r="A48" s="1" t="s">
        <v>78</v>
      </c>
      <c r="B48" s="1" t="s">
        <v>129</v>
      </c>
      <c r="C48" s="1" t="s">
        <v>5</v>
      </c>
      <c r="D48" s="1">
        <v>24</v>
      </c>
      <c r="E48" s="1">
        <v>18</v>
      </c>
      <c r="F48" s="1">
        <v>40</v>
      </c>
      <c r="G48" s="1">
        <v>66</v>
      </c>
      <c r="H48" s="1">
        <v>0</v>
      </c>
      <c r="I48" s="1">
        <v>0</v>
      </c>
      <c r="J48" s="1">
        <v>0</v>
      </c>
      <c r="K48" s="1">
        <v>148</v>
      </c>
      <c r="L48" s="1"/>
    </row>
    <row r="49" spans="1:12" x14ac:dyDescent="0.3">
      <c r="A49" s="1" t="s">
        <v>78</v>
      </c>
      <c r="B49" s="1" t="s">
        <v>116</v>
      </c>
      <c r="C49" s="1" t="s">
        <v>5</v>
      </c>
      <c r="D49" s="1">
        <v>6</v>
      </c>
      <c r="E49" s="1">
        <v>12</v>
      </c>
      <c r="F49" s="1">
        <v>54</v>
      </c>
      <c r="G49" s="1">
        <v>32</v>
      </c>
      <c r="H49" s="1">
        <v>0</v>
      </c>
      <c r="I49" s="1">
        <v>1</v>
      </c>
      <c r="J49" s="1">
        <v>0</v>
      </c>
      <c r="K49" s="1">
        <v>105</v>
      </c>
      <c r="L49" s="1"/>
    </row>
    <row r="50" spans="1:12" x14ac:dyDescent="0.3">
      <c r="A50" s="1" t="s">
        <v>63</v>
      </c>
      <c r="B50" s="1" t="s">
        <v>79</v>
      </c>
      <c r="C50" s="1" t="s">
        <v>5</v>
      </c>
      <c r="D50" s="1">
        <v>16</v>
      </c>
      <c r="E50" s="1">
        <v>4</v>
      </c>
      <c r="F50" s="1">
        <v>42</v>
      </c>
      <c r="G50" s="1">
        <v>38</v>
      </c>
      <c r="H50" s="1">
        <v>0</v>
      </c>
      <c r="I50" s="1">
        <v>0</v>
      </c>
      <c r="J50" s="1">
        <v>0</v>
      </c>
      <c r="K50" s="1">
        <v>100</v>
      </c>
      <c r="L50" s="1"/>
    </row>
    <row r="51" spans="1:12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229"/>
      <c r="L51" s="4"/>
    </row>
    <row r="52" spans="1:12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229"/>
      <c r="L52" s="4"/>
    </row>
    <row r="53" spans="1:12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229"/>
      <c r="L53" s="4"/>
    </row>
    <row r="54" spans="1:12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229"/>
      <c r="L54" s="4"/>
    </row>
    <row r="55" spans="1:12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229"/>
      <c r="L55" s="4"/>
    </row>
    <row r="56" spans="1:12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229"/>
      <c r="L56" s="4"/>
    </row>
    <row r="57" spans="1:12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229"/>
      <c r="L57" s="4"/>
    </row>
    <row r="58" spans="1:12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229"/>
      <c r="L58" s="4"/>
    </row>
    <row r="59" spans="1:12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DA38-4CA3-4288-8404-1D0AD51CB9AA}">
  <sheetPr codeName="Sheet2">
    <pageSetUpPr fitToPage="1"/>
  </sheetPr>
  <dimension ref="A1:Z217"/>
  <sheetViews>
    <sheetView zoomScaleNormal="100" workbookViewId="0">
      <selection activeCell="J1" sqref="J1"/>
    </sheetView>
  </sheetViews>
  <sheetFormatPr defaultRowHeight="14.4" x14ac:dyDescent="0.3"/>
  <cols>
    <col min="1" max="1" width="24.109375" bestFit="1" customWidth="1"/>
    <col min="3" max="3" width="11.5546875" customWidth="1"/>
  </cols>
  <sheetData>
    <row r="1" spans="1:4" ht="18" x14ac:dyDescent="0.35">
      <c r="A1" s="105" t="s">
        <v>9</v>
      </c>
    </row>
    <row r="2" spans="1:4" ht="43.2" x14ac:dyDescent="0.3">
      <c r="A2" s="11" t="s">
        <v>55</v>
      </c>
      <c r="B2" s="11" t="s">
        <v>0</v>
      </c>
      <c r="C2" s="98" t="s">
        <v>80</v>
      </c>
    </row>
    <row r="3" spans="1:4" x14ac:dyDescent="0.3">
      <c r="A3" s="11" t="s">
        <v>151</v>
      </c>
      <c r="B3" s="1"/>
      <c r="C3" s="1"/>
    </row>
    <row r="4" spans="1:4" x14ac:dyDescent="0.3">
      <c r="A4" s="48" t="s">
        <v>104</v>
      </c>
      <c r="B4" s="48" t="s">
        <v>6</v>
      </c>
      <c r="C4" s="48">
        <v>387</v>
      </c>
      <c r="D4" s="48">
        <v>1</v>
      </c>
    </row>
    <row r="5" spans="1:4" x14ac:dyDescent="0.3">
      <c r="A5" s="48" t="s">
        <v>56</v>
      </c>
      <c r="B5" s="48" t="s">
        <v>6</v>
      </c>
      <c r="C5" s="48">
        <v>386</v>
      </c>
      <c r="D5" s="48">
        <v>2</v>
      </c>
    </row>
    <row r="6" spans="1:4" x14ac:dyDescent="0.3">
      <c r="A6" s="1" t="s">
        <v>61</v>
      </c>
      <c r="B6" s="1" t="s">
        <v>6</v>
      </c>
      <c r="C6" s="1">
        <v>378.5</v>
      </c>
    </row>
    <row r="7" spans="1:4" x14ac:dyDescent="0.3">
      <c r="A7" s="1" t="s">
        <v>100</v>
      </c>
      <c r="B7" s="1" t="s">
        <v>6</v>
      </c>
      <c r="C7" s="1">
        <v>371.5</v>
      </c>
    </row>
    <row r="8" spans="1:4" x14ac:dyDescent="0.3">
      <c r="A8" s="1" t="s">
        <v>87</v>
      </c>
      <c r="B8" s="1" t="s">
        <v>6</v>
      </c>
      <c r="C8" s="1">
        <v>345</v>
      </c>
    </row>
    <row r="9" spans="1:4" x14ac:dyDescent="0.3">
      <c r="A9" s="11" t="s">
        <v>83</v>
      </c>
      <c r="B9" s="1"/>
      <c r="C9" s="1"/>
    </row>
    <row r="10" spans="1:4" x14ac:dyDescent="0.3">
      <c r="A10" s="48" t="s">
        <v>94</v>
      </c>
      <c r="B10" s="48" t="s">
        <v>4</v>
      </c>
      <c r="C10" s="48">
        <v>369.5</v>
      </c>
      <c r="D10" s="48">
        <v>1</v>
      </c>
    </row>
    <row r="11" spans="1:4" x14ac:dyDescent="0.3">
      <c r="A11" s="48" t="s">
        <v>93</v>
      </c>
      <c r="B11" s="48" t="s">
        <v>4</v>
      </c>
      <c r="C11" s="48">
        <v>322</v>
      </c>
      <c r="D11" s="48">
        <v>2</v>
      </c>
    </row>
    <row r="12" spans="1:4" x14ac:dyDescent="0.3">
      <c r="A12" s="1" t="s">
        <v>86</v>
      </c>
      <c r="B12" s="1" t="s">
        <v>4</v>
      </c>
      <c r="C12" s="1">
        <v>310.5</v>
      </c>
    </row>
    <row r="13" spans="1:4" x14ac:dyDescent="0.3">
      <c r="A13" s="1" t="s">
        <v>75</v>
      </c>
      <c r="B13" s="1" t="s">
        <v>4</v>
      </c>
      <c r="C13" s="1">
        <v>295</v>
      </c>
    </row>
    <row r="14" spans="1:4" x14ac:dyDescent="0.3">
      <c r="A14" s="1" t="s">
        <v>63</v>
      </c>
      <c r="B14" s="1" t="s">
        <v>4</v>
      </c>
      <c r="C14" s="1">
        <v>291</v>
      </c>
    </row>
    <row r="15" spans="1:4" x14ac:dyDescent="0.3">
      <c r="A15" s="11" t="s">
        <v>84</v>
      </c>
      <c r="B15" s="1"/>
      <c r="C15" s="1"/>
    </row>
    <row r="16" spans="1:4" x14ac:dyDescent="0.3">
      <c r="A16" s="48" t="s">
        <v>78</v>
      </c>
      <c r="B16" s="48" t="s">
        <v>5</v>
      </c>
      <c r="C16" s="48">
        <v>229</v>
      </c>
      <c r="D16" s="48">
        <v>1</v>
      </c>
    </row>
    <row r="17" spans="1:26" x14ac:dyDescent="0.3">
      <c r="A17" s="187"/>
      <c r="B17" s="187"/>
      <c r="C17" s="185"/>
    </row>
    <row r="18" spans="1:26" x14ac:dyDescent="0.3">
      <c r="A18" s="187"/>
      <c r="B18" s="187"/>
      <c r="C18" s="185"/>
    </row>
    <row r="20" spans="1:26" ht="16.2" thickBot="1" x14ac:dyDescent="0.35">
      <c r="A20" s="87" t="str">
        <f>'Maitland BLK'!A4</f>
        <v>Maitland Black</v>
      </c>
      <c r="B20" t="str">
        <f>'Maitland BLK'!B5</f>
        <v>A</v>
      </c>
    </row>
    <row r="21" spans="1:26" ht="15" thickBot="1" x14ac:dyDescent="0.35">
      <c r="A21" s="2" t="str" cm="1">
        <f t="array" ref="A21:Z27">'Maitland BLK'!A27:Z33</f>
        <v>Team Lances</v>
      </c>
      <c r="B21" s="82" t="str">
        <v>Round 1</v>
      </c>
      <c r="C21" s="83">
        <v>0</v>
      </c>
      <c r="D21" s="84">
        <v>0</v>
      </c>
      <c r="E21" s="80" t="str">
        <v>Round 2</v>
      </c>
      <c r="F21" s="85">
        <v>0</v>
      </c>
      <c r="G21" s="86">
        <v>0</v>
      </c>
      <c r="H21" s="80" t="str">
        <v>Round 3</v>
      </c>
      <c r="I21" s="85">
        <v>0</v>
      </c>
      <c r="J21" s="86">
        <v>0</v>
      </c>
      <c r="K21" s="80" t="str">
        <v>Round 4</v>
      </c>
      <c r="L21" s="85">
        <v>0</v>
      </c>
      <c r="M21" s="86">
        <v>0</v>
      </c>
      <c r="N21" s="80" t="str">
        <v>Round 5</v>
      </c>
      <c r="O21" s="85">
        <v>0</v>
      </c>
      <c r="P21" s="86">
        <v>0</v>
      </c>
      <c r="Q21" s="80" t="str">
        <v>Round 6</v>
      </c>
      <c r="R21" s="85">
        <v>0</v>
      </c>
      <c r="S21" s="86">
        <v>0</v>
      </c>
      <c r="T21" s="80" t="str">
        <v>Round 7</v>
      </c>
      <c r="U21" s="85">
        <v>0</v>
      </c>
      <c r="V21" s="86">
        <v>0</v>
      </c>
      <c r="W21" s="80" t="str">
        <v>Round 8</v>
      </c>
      <c r="X21" s="85">
        <v>0</v>
      </c>
      <c r="Y21" s="86">
        <v>0</v>
      </c>
      <c r="Z21" s="51" t="str">
        <v>TOTAL</v>
      </c>
    </row>
    <row r="22" spans="1:26" x14ac:dyDescent="0.3">
      <c r="A22" s="1" t="str">
        <v>Cameron Ninness</v>
      </c>
      <c r="B22" s="88">
        <v>0</v>
      </c>
      <c r="C22" s="88">
        <v>6</v>
      </c>
      <c r="D22" s="46">
        <v>6</v>
      </c>
      <c r="E22" s="88">
        <v>6</v>
      </c>
      <c r="F22" s="88">
        <v>6</v>
      </c>
      <c r="G22" s="46">
        <v>12</v>
      </c>
      <c r="H22" s="88">
        <v>6</v>
      </c>
      <c r="I22" s="88">
        <v>0</v>
      </c>
      <c r="J22" s="46">
        <v>6</v>
      </c>
      <c r="K22" s="88">
        <v>6</v>
      </c>
      <c r="L22" s="88">
        <v>6</v>
      </c>
      <c r="M22" s="46">
        <v>12</v>
      </c>
      <c r="N22" s="88">
        <v>6</v>
      </c>
      <c r="O22" s="88">
        <v>6</v>
      </c>
      <c r="P22" s="46">
        <v>12</v>
      </c>
      <c r="Q22" s="88">
        <v>6</v>
      </c>
      <c r="R22" s="88">
        <v>6</v>
      </c>
      <c r="S22" s="46">
        <v>12</v>
      </c>
      <c r="T22" s="88">
        <v>4</v>
      </c>
      <c r="U22" s="88">
        <v>6</v>
      </c>
      <c r="V22" s="46">
        <v>10</v>
      </c>
      <c r="W22" s="88">
        <v>6</v>
      </c>
      <c r="X22" s="88">
        <v>6</v>
      </c>
      <c r="Y22" s="46">
        <v>12</v>
      </c>
      <c r="Z22" s="60">
        <v>82</v>
      </c>
    </row>
    <row r="23" spans="1:26" x14ac:dyDescent="0.3">
      <c r="A23" s="1" t="str">
        <v>Jamie Banister</v>
      </c>
      <c r="B23" s="89">
        <v>6</v>
      </c>
      <c r="C23" s="89">
        <v>6</v>
      </c>
      <c r="D23" s="48">
        <v>12</v>
      </c>
      <c r="E23" s="89">
        <v>6</v>
      </c>
      <c r="F23" s="89">
        <v>4</v>
      </c>
      <c r="G23" s="48">
        <v>10</v>
      </c>
      <c r="H23" s="89">
        <v>6</v>
      </c>
      <c r="I23" s="89">
        <v>4</v>
      </c>
      <c r="J23" s="48">
        <v>10</v>
      </c>
      <c r="K23" s="89">
        <v>6</v>
      </c>
      <c r="L23" s="89">
        <v>6</v>
      </c>
      <c r="M23" s="48">
        <v>12</v>
      </c>
      <c r="N23" s="89">
        <v>6</v>
      </c>
      <c r="O23" s="89">
        <v>6</v>
      </c>
      <c r="P23" s="48">
        <v>12</v>
      </c>
      <c r="Q23" s="89">
        <v>6</v>
      </c>
      <c r="R23" s="89">
        <v>0</v>
      </c>
      <c r="S23" s="48">
        <v>6</v>
      </c>
      <c r="T23" s="89">
        <v>6</v>
      </c>
      <c r="U23" s="89">
        <v>6</v>
      </c>
      <c r="V23" s="48">
        <v>12</v>
      </c>
      <c r="W23" s="89">
        <v>6</v>
      </c>
      <c r="X23" s="89">
        <v>6</v>
      </c>
      <c r="Y23" s="48">
        <v>12</v>
      </c>
      <c r="Z23" s="50">
        <v>86</v>
      </c>
    </row>
    <row r="24" spans="1:26" x14ac:dyDescent="0.3">
      <c r="A24" s="1" t="str">
        <v>Phil Logue</v>
      </c>
      <c r="B24" s="89">
        <v>0</v>
      </c>
      <c r="C24" s="89">
        <v>6</v>
      </c>
      <c r="D24" s="48">
        <v>6</v>
      </c>
      <c r="E24" s="89">
        <v>6</v>
      </c>
      <c r="F24" s="89">
        <v>4</v>
      </c>
      <c r="G24" s="48">
        <v>10</v>
      </c>
      <c r="H24" s="89">
        <v>6</v>
      </c>
      <c r="I24" s="89">
        <v>6</v>
      </c>
      <c r="J24" s="48">
        <v>12</v>
      </c>
      <c r="K24" s="89">
        <v>6</v>
      </c>
      <c r="L24" s="89">
        <v>4</v>
      </c>
      <c r="M24" s="48">
        <v>10</v>
      </c>
      <c r="N24" s="89">
        <v>6</v>
      </c>
      <c r="O24" s="89">
        <v>0</v>
      </c>
      <c r="P24" s="48">
        <v>6</v>
      </c>
      <c r="Q24" s="89">
        <v>6</v>
      </c>
      <c r="R24" s="89">
        <v>6</v>
      </c>
      <c r="S24" s="48">
        <v>12</v>
      </c>
      <c r="T24" s="89">
        <v>6</v>
      </c>
      <c r="U24" s="89">
        <v>6</v>
      </c>
      <c r="V24" s="48">
        <v>12</v>
      </c>
      <c r="W24" s="89">
        <v>6</v>
      </c>
      <c r="X24" s="89">
        <v>6</v>
      </c>
      <c r="Y24" s="48">
        <v>12</v>
      </c>
      <c r="Z24" s="50">
        <v>80</v>
      </c>
    </row>
    <row r="25" spans="1:26" x14ac:dyDescent="0.3">
      <c r="A25" s="1" t="str">
        <v>Michelle Gorey</v>
      </c>
      <c r="B25" s="89">
        <v>6</v>
      </c>
      <c r="C25" s="89">
        <v>0</v>
      </c>
      <c r="D25" s="48">
        <v>6</v>
      </c>
      <c r="E25" s="89">
        <v>2</v>
      </c>
      <c r="F25" s="89">
        <v>6</v>
      </c>
      <c r="G25" s="48">
        <v>8</v>
      </c>
      <c r="H25" s="89">
        <v>6</v>
      </c>
      <c r="I25" s="89">
        <v>6</v>
      </c>
      <c r="J25" s="48">
        <v>12</v>
      </c>
      <c r="K25" s="89">
        <v>6</v>
      </c>
      <c r="L25" s="89">
        <v>6</v>
      </c>
      <c r="M25" s="48">
        <v>12</v>
      </c>
      <c r="N25" s="89">
        <v>6</v>
      </c>
      <c r="O25" s="89">
        <v>6</v>
      </c>
      <c r="P25" s="48">
        <v>12</v>
      </c>
      <c r="Q25" s="89">
        <v>6</v>
      </c>
      <c r="R25" s="89">
        <v>6</v>
      </c>
      <c r="S25" s="48">
        <v>12</v>
      </c>
      <c r="T25" s="89">
        <v>0</v>
      </c>
      <c r="U25" s="89">
        <v>6</v>
      </c>
      <c r="V25" s="48">
        <v>6</v>
      </c>
      <c r="W25" s="89">
        <v>6</v>
      </c>
      <c r="X25" s="89">
        <v>6</v>
      </c>
      <c r="Y25" s="48">
        <v>12</v>
      </c>
      <c r="Z25" s="50">
        <v>80</v>
      </c>
    </row>
    <row r="26" spans="1:26" ht="15" thickBot="1" x14ac:dyDescent="0.35">
      <c r="A26" s="81">
        <v>0</v>
      </c>
      <c r="B26" s="81">
        <v>0</v>
      </c>
      <c r="C26" s="1" t="str">
        <v>Drill</v>
      </c>
      <c r="D26" s="89">
        <v>1</v>
      </c>
      <c r="E26" s="81">
        <v>0</v>
      </c>
      <c r="F26" s="1" t="str">
        <v>Drill</v>
      </c>
      <c r="G26" s="89">
        <v>0</v>
      </c>
      <c r="H26" s="81">
        <v>0</v>
      </c>
      <c r="I26" s="1" t="str">
        <v>Drill</v>
      </c>
      <c r="J26" s="89">
        <v>0</v>
      </c>
      <c r="K26" s="81">
        <v>0</v>
      </c>
      <c r="L26" s="1" t="str">
        <v>Drill</v>
      </c>
      <c r="M26" s="89">
        <v>1.5</v>
      </c>
      <c r="N26" s="81">
        <v>0</v>
      </c>
      <c r="O26" s="1" t="str">
        <v>Drill</v>
      </c>
      <c r="P26" s="89">
        <v>2.5</v>
      </c>
      <c r="Q26" s="81">
        <v>0</v>
      </c>
      <c r="R26" s="1" t="str">
        <v>Drill</v>
      </c>
      <c r="S26" s="89">
        <v>4</v>
      </c>
      <c r="T26" s="81">
        <v>0</v>
      </c>
      <c r="U26" s="1" t="str">
        <v>Drill</v>
      </c>
      <c r="V26" s="1">
        <v>4</v>
      </c>
      <c r="W26" s="81">
        <v>0</v>
      </c>
      <c r="X26" s="3" t="str">
        <v>Drill</v>
      </c>
      <c r="Y26" s="88">
        <v>4</v>
      </c>
      <c r="Z26" s="115">
        <v>17</v>
      </c>
    </row>
    <row r="27" spans="1:26" ht="15" thickBot="1" x14ac:dyDescent="0.35">
      <c r="A27" s="81">
        <v>0</v>
      </c>
      <c r="B27" s="81">
        <v>0</v>
      </c>
      <c r="C27" s="1" t="str">
        <v>R1 Total</v>
      </c>
      <c r="D27" s="48">
        <v>31</v>
      </c>
      <c r="E27" s="81">
        <v>0</v>
      </c>
      <c r="F27" s="1" t="str">
        <v>R2 Total</v>
      </c>
      <c r="G27" s="48">
        <v>40</v>
      </c>
      <c r="H27" s="81">
        <v>0</v>
      </c>
      <c r="I27" s="1" t="str">
        <v>R3 Total</v>
      </c>
      <c r="J27" s="48">
        <v>40</v>
      </c>
      <c r="K27" s="81">
        <v>0</v>
      </c>
      <c r="L27" s="1" t="str">
        <v>R4 Total</v>
      </c>
      <c r="M27" s="48">
        <v>47.5</v>
      </c>
      <c r="N27" s="81">
        <v>0</v>
      </c>
      <c r="O27" s="1" t="str">
        <v>R5 Total</v>
      </c>
      <c r="P27" s="48">
        <v>44.5</v>
      </c>
      <c r="Q27" s="81">
        <v>0</v>
      </c>
      <c r="R27" s="1" t="str">
        <v>R6 Total</v>
      </c>
      <c r="S27" s="48">
        <v>46</v>
      </c>
      <c r="T27" s="81">
        <v>0</v>
      </c>
      <c r="U27" s="1" t="str">
        <v>R7 Total</v>
      </c>
      <c r="V27" s="48">
        <v>44</v>
      </c>
      <c r="W27" s="81">
        <v>0</v>
      </c>
      <c r="X27" s="1" t="str">
        <v>R8 Total</v>
      </c>
      <c r="Y27" s="67">
        <v>52</v>
      </c>
      <c r="Z27" s="51">
        <v>345</v>
      </c>
    </row>
    <row r="30" spans="1:26" ht="16.2" thickBot="1" x14ac:dyDescent="0.35">
      <c r="A30" s="117" t="str">
        <f>'Tamworth '!A4</f>
        <v>Tamworth</v>
      </c>
      <c r="B30" s="106" t="str">
        <f>'Tamworth '!B5</f>
        <v>A</v>
      </c>
    </row>
    <row r="31" spans="1:26" ht="15" thickBot="1" x14ac:dyDescent="0.35">
      <c r="A31" s="2" t="str" cm="1">
        <f t="array" ref="A31:Z37">'Tamworth '!A27:Z33</f>
        <v>Team Lances</v>
      </c>
      <c r="B31" s="80" t="str">
        <v>Round 1</v>
      </c>
      <c r="C31" s="85">
        <v>0</v>
      </c>
      <c r="D31" s="110">
        <v>0</v>
      </c>
      <c r="E31" s="111" t="str">
        <v>Round 2</v>
      </c>
      <c r="F31" s="85">
        <v>0</v>
      </c>
      <c r="G31" s="110">
        <v>0</v>
      </c>
      <c r="H31" s="111" t="str">
        <v>Round 3</v>
      </c>
      <c r="I31" s="85">
        <v>0</v>
      </c>
      <c r="J31" s="110">
        <v>0</v>
      </c>
      <c r="K31" s="111" t="str">
        <v>Round 4</v>
      </c>
      <c r="L31" s="85">
        <v>0</v>
      </c>
      <c r="M31" s="110">
        <v>0</v>
      </c>
      <c r="N31" s="111" t="str">
        <v>Round 5</v>
      </c>
      <c r="O31" s="85">
        <v>0</v>
      </c>
      <c r="P31" s="110">
        <v>0</v>
      </c>
      <c r="Q31" s="111" t="str">
        <v>Round 6</v>
      </c>
      <c r="R31" s="85">
        <v>0</v>
      </c>
      <c r="S31" s="110">
        <v>0</v>
      </c>
      <c r="T31" s="111" t="str">
        <v>Round 7</v>
      </c>
      <c r="U31" s="85">
        <v>0</v>
      </c>
      <c r="V31" s="110">
        <v>0</v>
      </c>
      <c r="W31" s="111" t="str">
        <v>Round 8</v>
      </c>
      <c r="X31" s="85">
        <v>0</v>
      </c>
      <c r="Y31" s="86">
        <v>0</v>
      </c>
      <c r="Z31" s="51" t="str">
        <v>TOTAL</v>
      </c>
    </row>
    <row r="32" spans="1:26" x14ac:dyDescent="0.3">
      <c r="A32" s="2" t="str">
        <v>Todd Carey</v>
      </c>
      <c r="B32" s="3">
        <v>6</v>
      </c>
      <c r="C32" s="3">
        <v>6</v>
      </c>
      <c r="D32" s="46">
        <v>12</v>
      </c>
      <c r="E32" s="16">
        <v>6</v>
      </c>
      <c r="F32" s="3">
        <v>6</v>
      </c>
      <c r="G32" s="46">
        <v>12</v>
      </c>
      <c r="H32" s="3">
        <v>6</v>
      </c>
      <c r="I32" s="3">
        <v>6</v>
      </c>
      <c r="J32" s="46">
        <v>12</v>
      </c>
      <c r="K32" s="3">
        <v>6</v>
      </c>
      <c r="L32" s="3">
        <v>6</v>
      </c>
      <c r="M32" s="46">
        <v>12</v>
      </c>
      <c r="N32" s="16">
        <v>2</v>
      </c>
      <c r="O32" s="3">
        <v>6</v>
      </c>
      <c r="P32" s="46">
        <v>8</v>
      </c>
      <c r="Q32" s="3">
        <v>6</v>
      </c>
      <c r="R32" s="3">
        <v>6</v>
      </c>
      <c r="S32" s="46">
        <v>12</v>
      </c>
      <c r="T32" s="3">
        <v>6</v>
      </c>
      <c r="U32" s="3">
        <v>6</v>
      </c>
      <c r="V32" s="46">
        <v>12</v>
      </c>
      <c r="W32" s="3">
        <v>6</v>
      </c>
      <c r="X32" s="3">
        <v>6</v>
      </c>
      <c r="Y32" s="46">
        <v>12</v>
      </c>
      <c r="Z32" s="113">
        <v>92</v>
      </c>
    </row>
    <row r="33" spans="1:26" x14ac:dyDescent="0.3">
      <c r="A33" s="2" t="str">
        <v>Barry Biffin</v>
      </c>
      <c r="B33" s="1">
        <v>6</v>
      </c>
      <c r="C33" s="1">
        <v>6</v>
      </c>
      <c r="D33" s="48">
        <v>12</v>
      </c>
      <c r="E33" s="9">
        <v>6</v>
      </c>
      <c r="F33" s="1">
        <v>6</v>
      </c>
      <c r="G33" s="48">
        <v>12</v>
      </c>
      <c r="H33" s="1">
        <v>6</v>
      </c>
      <c r="I33" s="1">
        <v>6</v>
      </c>
      <c r="J33" s="48">
        <v>12</v>
      </c>
      <c r="K33" s="1">
        <v>6</v>
      </c>
      <c r="L33" s="1">
        <v>0</v>
      </c>
      <c r="M33" s="48">
        <v>6</v>
      </c>
      <c r="N33" s="9">
        <v>6</v>
      </c>
      <c r="O33" s="1">
        <v>6</v>
      </c>
      <c r="P33" s="48">
        <v>12</v>
      </c>
      <c r="Q33" s="1">
        <v>6</v>
      </c>
      <c r="R33" s="1">
        <v>6</v>
      </c>
      <c r="S33" s="48">
        <v>12</v>
      </c>
      <c r="T33" s="1">
        <v>6</v>
      </c>
      <c r="U33" s="1">
        <v>6</v>
      </c>
      <c r="V33" s="48">
        <v>12</v>
      </c>
      <c r="W33" s="1">
        <v>6</v>
      </c>
      <c r="X33" s="1">
        <v>6</v>
      </c>
      <c r="Y33" s="48">
        <v>12</v>
      </c>
      <c r="Z33" s="75">
        <v>90</v>
      </c>
    </row>
    <row r="34" spans="1:26" x14ac:dyDescent="0.3">
      <c r="A34" s="2" t="str">
        <v>Scott Miller</v>
      </c>
      <c r="B34" s="1">
        <v>6</v>
      </c>
      <c r="C34" s="1">
        <v>6</v>
      </c>
      <c r="D34" s="48">
        <v>12</v>
      </c>
      <c r="E34" s="9">
        <v>6</v>
      </c>
      <c r="F34" s="1">
        <v>6</v>
      </c>
      <c r="G34" s="48">
        <v>12</v>
      </c>
      <c r="H34" s="1">
        <v>6</v>
      </c>
      <c r="I34" s="1">
        <v>0</v>
      </c>
      <c r="J34" s="48">
        <v>6</v>
      </c>
      <c r="K34" s="1">
        <v>6</v>
      </c>
      <c r="L34" s="1">
        <v>6</v>
      </c>
      <c r="M34" s="48">
        <v>12</v>
      </c>
      <c r="N34" s="9">
        <v>6</v>
      </c>
      <c r="O34" s="1">
        <v>6</v>
      </c>
      <c r="P34" s="48">
        <v>12</v>
      </c>
      <c r="Q34" s="1">
        <v>6</v>
      </c>
      <c r="R34" s="1">
        <v>6</v>
      </c>
      <c r="S34" s="48">
        <v>12</v>
      </c>
      <c r="T34" s="1">
        <v>6</v>
      </c>
      <c r="U34" s="1">
        <v>6</v>
      </c>
      <c r="V34" s="48">
        <v>12</v>
      </c>
      <c r="W34" s="1">
        <v>6</v>
      </c>
      <c r="X34" s="1">
        <v>2</v>
      </c>
      <c r="Y34" s="48">
        <v>8</v>
      </c>
      <c r="Z34" s="75">
        <v>86</v>
      </c>
    </row>
    <row r="35" spans="1:26" x14ac:dyDescent="0.3">
      <c r="A35" s="2" t="str">
        <v>Bryson Roser</v>
      </c>
      <c r="B35" s="1">
        <v>6</v>
      </c>
      <c r="C35" s="1">
        <v>6</v>
      </c>
      <c r="D35" s="48">
        <v>12</v>
      </c>
      <c r="E35" s="9">
        <v>6</v>
      </c>
      <c r="F35" s="106">
        <v>6</v>
      </c>
      <c r="G35" s="48">
        <v>12</v>
      </c>
      <c r="H35" s="1">
        <v>6</v>
      </c>
      <c r="I35" s="106">
        <v>6</v>
      </c>
      <c r="J35" s="48">
        <v>12</v>
      </c>
      <c r="K35" s="1">
        <v>6</v>
      </c>
      <c r="L35" s="106">
        <v>6</v>
      </c>
      <c r="M35" s="48">
        <v>12</v>
      </c>
      <c r="N35" s="9">
        <v>6</v>
      </c>
      <c r="O35" s="106">
        <v>6</v>
      </c>
      <c r="P35" s="48">
        <v>12</v>
      </c>
      <c r="Q35" s="1">
        <v>6</v>
      </c>
      <c r="R35" s="106">
        <v>6</v>
      </c>
      <c r="S35" s="48">
        <v>12</v>
      </c>
      <c r="T35" s="1">
        <v>6</v>
      </c>
      <c r="U35" s="106">
        <v>6</v>
      </c>
      <c r="V35" s="48">
        <v>12</v>
      </c>
      <c r="W35" s="1">
        <v>6</v>
      </c>
      <c r="X35" s="106">
        <v>6</v>
      </c>
      <c r="Y35" s="48">
        <v>12</v>
      </c>
      <c r="Z35" s="75">
        <v>96</v>
      </c>
    </row>
    <row r="36" spans="1:26" ht="15" thickBot="1" x14ac:dyDescent="0.35">
      <c r="A36" s="108">
        <v>0</v>
      </c>
      <c r="B36" s="108">
        <v>0</v>
      </c>
      <c r="C36" s="1" t="str">
        <v>Drill</v>
      </c>
      <c r="D36" s="1">
        <v>3.5</v>
      </c>
      <c r="E36" s="81">
        <v>0</v>
      </c>
      <c r="F36" s="1" t="str">
        <v>Drill</v>
      </c>
      <c r="G36" s="1">
        <v>1</v>
      </c>
      <c r="H36" s="81">
        <v>0</v>
      </c>
      <c r="I36" s="1" t="str">
        <v>Drill</v>
      </c>
      <c r="J36" s="1">
        <v>0</v>
      </c>
      <c r="K36" s="81">
        <v>0</v>
      </c>
      <c r="L36" s="1" t="str">
        <v>Drill</v>
      </c>
      <c r="M36" s="1">
        <v>1</v>
      </c>
      <c r="N36" s="81">
        <v>0</v>
      </c>
      <c r="O36" s="1" t="str">
        <v>Drill</v>
      </c>
      <c r="P36" s="1">
        <v>4.5</v>
      </c>
      <c r="Q36" s="81">
        <v>0</v>
      </c>
      <c r="R36" s="1" t="str">
        <v>Drill</v>
      </c>
      <c r="S36" s="1">
        <v>3.5</v>
      </c>
      <c r="T36" s="81">
        <v>0</v>
      </c>
      <c r="U36" s="1" t="str">
        <v>Drill</v>
      </c>
      <c r="V36" s="1">
        <v>3.5</v>
      </c>
      <c r="W36" s="81">
        <v>0</v>
      </c>
      <c r="X36" s="1" t="str">
        <v>Drill</v>
      </c>
      <c r="Y36" s="1">
        <v>5</v>
      </c>
      <c r="Z36" s="114">
        <v>22</v>
      </c>
    </row>
    <row r="37" spans="1:26" ht="15" thickBot="1" x14ac:dyDescent="0.35">
      <c r="A37" s="108">
        <v>0</v>
      </c>
      <c r="B37" s="108">
        <v>0</v>
      </c>
      <c r="C37" s="1" t="str">
        <v>R1 Total</v>
      </c>
      <c r="D37" s="48">
        <v>51.5</v>
      </c>
      <c r="E37" s="81">
        <v>0</v>
      </c>
      <c r="F37" s="1" t="str">
        <v>R2 Total</v>
      </c>
      <c r="G37" s="48">
        <v>49</v>
      </c>
      <c r="H37" s="81">
        <v>0</v>
      </c>
      <c r="I37" s="1" t="str">
        <v>R3 Total</v>
      </c>
      <c r="J37" s="48">
        <v>42</v>
      </c>
      <c r="K37" s="81">
        <v>0</v>
      </c>
      <c r="L37" s="1" t="str">
        <v>R4 Total</v>
      </c>
      <c r="M37" s="48">
        <v>43</v>
      </c>
      <c r="N37" s="81">
        <v>0</v>
      </c>
      <c r="O37" s="1" t="str">
        <v>R5 Total</v>
      </c>
      <c r="P37" s="48">
        <v>48.5</v>
      </c>
      <c r="Q37" s="81">
        <v>0</v>
      </c>
      <c r="R37" s="1" t="str">
        <v>R6 Total</v>
      </c>
      <c r="S37" s="48">
        <v>51.5</v>
      </c>
      <c r="T37" s="81">
        <v>0</v>
      </c>
      <c r="U37" s="1" t="str">
        <v>R7 Total</v>
      </c>
      <c r="V37" s="48">
        <v>51.5</v>
      </c>
      <c r="W37" s="81">
        <v>0</v>
      </c>
      <c r="X37" s="1" t="str">
        <v>R8 Total</v>
      </c>
      <c r="Y37" s="67">
        <v>49</v>
      </c>
      <c r="Z37" s="51">
        <v>386</v>
      </c>
    </row>
    <row r="41" spans="1:26" ht="16.2" thickBot="1" x14ac:dyDescent="0.35">
      <c r="A41" s="117" t="str">
        <f>'Hunter Valley'!A4</f>
        <v>Hunter Valley</v>
      </c>
      <c r="B41" s="106" t="str">
        <f>'Hunter Valley'!B5</f>
        <v>A</v>
      </c>
    </row>
    <row r="42" spans="1:26" ht="15" thickBot="1" x14ac:dyDescent="0.35">
      <c r="A42" s="107" t="str" cm="1">
        <f t="array" ref="A42:Z48">'Hunter Valley'!A27:Z33</f>
        <v>Team Lances</v>
      </c>
      <c r="B42" s="80" t="str">
        <v>Round 1</v>
      </c>
      <c r="C42" s="85">
        <v>0</v>
      </c>
      <c r="D42" s="86">
        <v>0</v>
      </c>
      <c r="E42" s="80" t="str">
        <v>Round 2</v>
      </c>
      <c r="F42" s="85">
        <v>0</v>
      </c>
      <c r="G42" s="86">
        <v>0</v>
      </c>
      <c r="H42" s="80" t="str">
        <v>Round 3</v>
      </c>
      <c r="I42" s="85">
        <v>0</v>
      </c>
      <c r="J42" s="86">
        <v>0</v>
      </c>
      <c r="K42" s="80" t="str">
        <v>Round 4</v>
      </c>
      <c r="L42" s="85">
        <v>0</v>
      </c>
      <c r="M42" s="86">
        <v>0</v>
      </c>
      <c r="N42" s="80" t="str">
        <v>Round 5</v>
      </c>
      <c r="O42" s="85">
        <v>0</v>
      </c>
      <c r="P42" s="86">
        <v>0</v>
      </c>
      <c r="Q42" s="80" t="str">
        <v>Round 6</v>
      </c>
      <c r="R42" s="85">
        <v>0</v>
      </c>
      <c r="S42" s="86">
        <v>0</v>
      </c>
      <c r="T42" s="80" t="str">
        <v>Round 7</v>
      </c>
      <c r="U42" s="85">
        <v>0</v>
      </c>
      <c r="V42" s="86">
        <v>0</v>
      </c>
      <c r="W42" s="80" t="str">
        <v>Round 8</v>
      </c>
      <c r="X42" s="85">
        <v>0</v>
      </c>
      <c r="Y42" s="85">
        <v>0</v>
      </c>
      <c r="Z42" s="51" t="str">
        <v>TOTAL</v>
      </c>
    </row>
    <row r="43" spans="1:26" x14ac:dyDescent="0.3">
      <c r="A43" s="1" t="str">
        <v>Steve Ninness</v>
      </c>
      <c r="B43" s="3">
        <v>6</v>
      </c>
      <c r="C43" s="3">
        <v>6</v>
      </c>
      <c r="D43" s="46">
        <v>12</v>
      </c>
      <c r="E43" s="3">
        <v>6</v>
      </c>
      <c r="F43" s="3">
        <v>6</v>
      </c>
      <c r="G43" s="46">
        <v>12</v>
      </c>
      <c r="H43" s="3">
        <v>6</v>
      </c>
      <c r="I43" s="3">
        <v>6</v>
      </c>
      <c r="J43" s="46">
        <v>12</v>
      </c>
      <c r="K43" s="3">
        <v>6</v>
      </c>
      <c r="L43" s="3">
        <v>6</v>
      </c>
      <c r="M43" s="46">
        <v>12</v>
      </c>
      <c r="N43" s="3">
        <v>6</v>
      </c>
      <c r="O43" s="3">
        <v>6</v>
      </c>
      <c r="P43" s="46">
        <v>12</v>
      </c>
      <c r="Q43" s="3">
        <v>6</v>
      </c>
      <c r="R43" s="3">
        <v>4</v>
      </c>
      <c r="S43" s="46">
        <v>10</v>
      </c>
      <c r="T43" s="3">
        <v>6</v>
      </c>
      <c r="U43" s="3">
        <v>6</v>
      </c>
      <c r="V43" s="46">
        <v>12</v>
      </c>
      <c r="W43" s="3">
        <v>6</v>
      </c>
      <c r="X43" s="3">
        <v>6</v>
      </c>
      <c r="Y43" s="66">
        <v>12</v>
      </c>
      <c r="Z43" s="120">
        <v>94</v>
      </c>
    </row>
    <row r="44" spans="1:26" x14ac:dyDescent="0.3">
      <c r="A44" s="1" t="str">
        <v>Katrina McIntyre</v>
      </c>
      <c r="B44" s="1">
        <v>6</v>
      </c>
      <c r="C44" s="1">
        <v>6</v>
      </c>
      <c r="D44" s="48">
        <v>12</v>
      </c>
      <c r="E44" s="1">
        <v>6</v>
      </c>
      <c r="F44" s="1">
        <v>6</v>
      </c>
      <c r="G44" s="48">
        <v>12</v>
      </c>
      <c r="H44" s="1">
        <v>6</v>
      </c>
      <c r="I44" s="1">
        <v>6</v>
      </c>
      <c r="J44" s="48">
        <v>12</v>
      </c>
      <c r="K44" s="1">
        <v>6</v>
      </c>
      <c r="L44" s="1">
        <v>6</v>
      </c>
      <c r="M44" s="48">
        <v>12</v>
      </c>
      <c r="N44" s="1">
        <v>6</v>
      </c>
      <c r="O44" s="1">
        <v>6</v>
      </c>
      <c r="P44" s="48">
        <v>12</v>
      </c>
      <c r="Q44" s="1">
        <v>6</v>
      </c>
      <c r="R44" s="1">
        <v>6</v>
      </c>
      <c r="S44" s="48">
        <v>12</v>
      </c>
      <c r="T44" s="1">
        <v>6</v>
      </c>
      <c r="U44" s="1">
        <v>6</v>
      </c>
      <c r="V44" s="48">
        <v>12</v>
      </c>
      <c r="W44" s="1">
        <v>6</v>
      </c>
      <c r="X44" s="1">
        <v>6</v>
      </c>
      <c r="Y44" s="67">
        <v>12</v>
      </c>
      <c r="Z44" s="53">
        <v>96</v>
      </c>
    </row>
    <row r="45" spans="1:26" x14ac:dyDescent="0.3">
      <c r="A45" s="1" t="str">
        <v>Casey McIntyre</v>
      </c>
      <c r="B45" s="1">
        <v>6</v>
      </c>
      <c r="C45" s="1">
        <v>6</v>
      </c>
      <c r="D45" s="48">
        <v>12</v>
      </c>
      <c r="E45" s="1">
        <v>6</v>
      </c>
      <c r="F45" s="1">
        <v>4</v>
      </c>
      <c r="G45" s="48">
        <v>10</v>
      </c>
      <c r="H45" s="1">
        <v>0</v>
      </c>
      <c r="I45" s="1">
        <v>0</v>
      </c>
      <c r="J45" s="48">
        <v>0</v>
      </c>
      <c r="K45" s="1">
        <v>6</v>
      </c>
      <c r="L45" s="1">
        <v>0</v>
      </c>
      <c r="M45" s="48">
        <v>6</v>
      </c>
      <c r="N45" s="1">
        <v>6</v>
      </c>
      <c r="O45" s="1">
        <v>0</v>
      </c>
      <c r="P45" s="48">
        <v>6</v>
      </c>
      <c r="Q45" s="1">
        <v>6</v>
      </c>
      <c r="R45" s="1">
        <v>0</v>
      </c>
      <c r="S45" s="48">
        <v>6</v>
      </c>
      <c r="T45" s="1">
        <v>0</v>
      </c>
      <c r="U45" s="1">
        <v>6</v>
      </c>
      <c r="V45" s="48">
        <v>6</v>
      </c>
      <c r="W45" s="1">
        <v>6</v>
      </c>
      <c r="X45" s="1">
        <v>6</v>
      </c>
      <c r="Y45" s="67">
        <v>12</v>
      </c>
      <c r="Z45" s="53">
        <v>58</v>
      </c>
    </row>
    <row r="46" spans="1:26" x14ac:dyDescent="0.3">
      <c r="A46" s="1" t="str">
        <v>Andrew McIntyre</v>
      </c>
      <c r="B46" s="1">
        <v>6</v>
      </c>
      <c r="C46" s="1">
        <v>6</v>
      </c>
      <c r="D46" s="48">
        <v>12</v>
      </c>
      <c r="E46" s="1">
        <v>6</v>
      </c>
      <c r="F46" s="1">
        <v>6</v>
      </c>
      <c r="G46" s="48">
        <v>12</v>
      </c>
      <c r="H46" s="1">
        <v>6</v>
      </c>
      <c r="I46" s="1">
        <v>6</v>
      </c>
      <c r="J46" s="48">
        <v>12</v>
      </c>
      <c r="K46" s="1">
        <v>6</v>
      </c>
      <c r="L46" s="1">
        <v>6</v>
      </c>
      <c r="M46" s="48">
        <v>12</v>
      </c>
      <c r="N46" s="1">
        <v>6</v>
      </c>
      <c r="O46" s="1">
        <v>6</v>
      </c>
      <c r="P46" s="48">
        <v>12</v>
      </c>
      <c r="Q46" s="1">
        <v>6</v>
      </c>
      <c r="R46" s="1">
        <v>6</v>
      </c>
      <c r="S46" s="48">
        <v>12</v>
      </c>
      <c r="T46" s="1">
        <v>6</v>
      </c>
      <c r="U46" s="1">
        <v>6</v>
      </c>
      <c r="V46" s="48">
        <v>12</v>
      </c>
      <c r="W46" s="1">
        <v>6</v>
      </c>
      <c r="X46" s="1">
        <v>6</v>
      </c>
      <c r="Y46" s="67">
        <v>12</v>
      </c>
      <c r="Z46" s="53">
        <v>96</v>
      </c>
    </row>
    <row r="47" spans="1:26" ht="15" thickBot="1" x14ac:dyDescent="0.35">
      <c r="A47" s="81">
        <v>0</v>
      </c>
      <c r="B47" s="81">
        <v>0</v>
      </c>
      <c r="C47" s="1" t="str">
        <v>Drill</v>
      </c>
      <c r="D47" s="1">
        <v>5.5</v>
      </c>
      <c r="E47" s="81">
        <v>0</v>
      </c>
      <c r="F47" s="1" t="str">
        <v>Drill</v>
      </c>
      <c r="G47" s="1">
        <v>3.5</v>
      </c>
      <c r="H47" s="81">
        <v>0</v>
      </c>
      <c r="I47" s="1" t="str">
        <v>Drill</v>
      </c>
      <c r="J47" s="1">
        <v>3</v>
      </c>
      <c r="K47" s="81">
        <v>0</v>
      </c>
      <c r="L47" s="1" t="str">
        <v>Drill</v>
      </c>
      <c r="M47" s="1">
        <v>4</v>
      </c>
      <c r="N47" s="81">
        <v>0</v>
      </c>
      <c r="O47" s="1" t="str">
        <v>Drill</v>
      </c>
      <c r="P47" s="1">
        <v>5</v>
      </c>
      <c r="Q47" s="81">
        <v>0</v>
      </c>
      <c r="R47" s="1" t="str">
        <v>Drill</v>
      </c>
      <c r="S47" s="1">
        <v>4</v>
      </c>
      <c r="T47" s="81">
        <v>0</v>
      </c>
      <c r="U47" s="1" t="str">
        <v>Drill</v>
      </c>
      <c r="V47" s="1">
        <v>5</v>
      </c>
      <c r="W47" s="81">
        <v>0</v>
      </c>
      <c r="X47" s="1" t="str">
        <v>Drill</v>
      </c>
      <c r="Y47" s="2">
        <v>4.5</v>
      </c>
      <c r="Z47" s="121">
        <v>34.5</v>
      </c>
    </row>
    <row r="48" spans="1:26" ht="15" thickBot="1" x14ac:dyDescent="0.35">
      <c r="A48" s="81">
        <v>0</v>
      </c>
      <c r="B48" s="81">
        <v>0</v>
      </c>
      <c r="C48" s="1" t="str">
        <v>R1 Total</v>
      </c>
      <c r="D48" s="48">
        <v>53.5</v>
      </c>
      <c r="E48" s="81">
        <v>0</v>
      </c>
      <c r="F48" s="1" t="str">
        <v>R2 Total</v>
      </c>
      <c r="G48" s="48">
        <v>49.5</v>
      </c>
      <c r="H48" s="81">
        <v>0</v>
      </c>
      <c r="I48" s="1" t="str">
        <v>R3 Total</v>
      </c>
      <c r="J48" s="48">
        <v>39</v>
      </c>
      <c r="K48" s="81">
        <v>0</v>
      </c>
      <c r="L48" s="1" t="str">
        <v>R4 Total</v>
      </c>
      <c r="M48" s="48">
        <v>46</v>
      </c>
      <c r="N48" s="81">
        <v>0</v>
      </c>
      <c r="O48" s="1" t="str">
        <v>R5 Total</v>
      </c>
      <c r="P48" s="48">
        <v>47</v>
      </c>
      <c r="Q48" s="81">
        <v>0</v>
      </c>
      <c r="R48" s="1" t="str">
        <v>R6 Total</v>
      </c>
      <c r="S48" s="48">
        <v>44</v>
      </c>
      <c r="T48" s="81">
        <v>0</v>
      </c>
      <c r="U48" s="1" t="str">
        <v>R7 Total</v>
      </c>
      <c r="V48" s="48">
        <v>47</v>
      </c>
      <c r="W48" s="81">
        <v>0</v>
      </c>
      <c r="X48" s="1" t="str">
        <v>R8 Total</v>
      </c>
      <c r="Y48" s="67">
        <v>52.5</v>
      </c>
      <c r="Z48" s="51">
        <v>378.5</v>
      </c>
    </row>
    <row r="49" spans="1:26" x14ac:dyDescent="0.3">
      <c r="A49" s="81"/>
      <c r="B49" s="81"/>
      <c r="C49" s="4"/>
      <c r="D49" s="189"/>
      <c r="E49" s="81"/>
      <c r="F49" s="4"/>
      <c r="G49" s="189"/>
      <c r="H49" s="81"/>
      <c r="I49" s="4"/>
      <c r="J49" s="189"/>
      <c r="K49" s="81"/>
      <c r="L49" s="4"/>
      <c r="M49" s="189"/>
      <c r="N49" s="81"/>
      <c r="O49" s="4"/>
      <c r="P49" s="189"/>
      <c r="Q49" s="81"/>
      <c r="R49" s="4"/>
      <c r="S49" s="189"/>
      <c r="T49" s="81"/>
      <c r="U49" s="4"/>
      <c r="V49" s="189"/>
      <c r="W49" s="81"/>
      <c r="X49" s="4"/>
      <c r="Y49" s="189"/>
      <c r="Z49" s="186"/>
    </row>
    <row r="50" spans="1:26" x14ac:dyDescent="0.3">
      <c r="A50" s="81"/>
      <c r="B50" s="81"/>
      <c r="C50" s="4"/>
      <c r="D50" s="189"/>
      <c r="E50" s="81"/>
      <c r="F50" s="4"/>
      <c r="G50" s="189"/>
      <c r="H50" s="81"/>
      <c r="I50" s="4"/>
      <c r="J50" s="189"/>
      <c r="K50" s="81"/>
      <c r="L50" s="4"/>
      <c r="M50" s="189"/>
      <c r="N50" s="81"/>
      <c r="O50" s="4"/>
      <c r="P50" s="189"/>
      <c r="Q50" s="81"/>
      <c r="R50" s="4"/>
      <c r="S50" s="189"/>
      <c r="T50" s="81"/>
      <c r="U50" s="4"/>
      <c r="V50" s="189"/>
      <c r="W50" s="81"/>
      <c r="X50" s="4"/>
      <c r="Y50" s="189"/>
      <c r="Z50" s="186"/>
    </row>
    <row r="51" spans="1:26" x14ac:dyDescent="0.3">
      <c r="A51" s="81"/>
      <c r="B51" s="81"/>
      <c r="C51" s="4"/>
      <c r="D51" s="189"/>
      <c r="E51" s="81"/>
      <c r="F51" s="4"/>
      <c r="G51" s="189"/>
      <c r="H51" s="81"/>
      <c r="I51" s="4"/>
      <c r="J51" s="189"/>
      <c r="K51" s="81"/>
      <c r="L51" s="4"/>
      <c r="M51" s="189"/>
      <c r="N51" s="81"/>
      <c r="O51" s="4"/>
      <c r="P51" s="189"/>
      <c r="Q51" s="81"/>
      <c r="R51" s="4"/>
      <c r="S51" s="189"/>
      <c r="T51" s="81"/>
      <c r="U51" s="4"/>
      <c r="V51" s="189"/>
      <c r="W51" s="81"/>
      <c r="X51" s="4"/>
      <c r="Y51" s="189"/>
      <c r="Z51" s="186"/>
    </row>
    <row r="52" spans="1:26" x14ac:dyDescent="0.3">
      <c r="A52" s="81"/>
      <c r="B52" s="81"/>
      <c r="C52" s="4"/>
      <c r="D52" s="189"/>
      <c r="E52" s="81"/>
      <c r="F52" s="4"/>
      <c r="G52" s="189"/>
      <c r="H52" s="81"/>
      <c r="I52" s="4"/>
      <c r="J52" s="189"/>
      <c r="K52" s="81"/>
      <c r="L52" s="4"/>
      <c r="M52" s="189"/>
      <c r="N52" s="81"/>
      <c r="O52" s="4"/>
      <c r="P52" s="189"/>
      <c r="Q52" s="81"/>
      <c r="R52" s="4"/>
      <c r="S52" s="189"/>
      <c r="T52" s="81"/>
      <c r="U52" s="4"/>
      <c r="V52" s="189"/>
      <c r="W52" s="81"/>
      <c r="X52" s="4"/>
      <c r="Y52" s="189"/>
      <c r="Z52" s="186"/>
    </row>
    <row r="55" spans="1:26" ht="16.2" thickBot="1" x14ac:dyDescent="0.35">
      <c r="A55" s="117" t="str">
        <f>'Tam Light Horse'!$A$4</f>
        <v>Tamworth Light Horse</v>
      </c>
      <c r="B55" s="106" t="str">
        <f>'Tam Light Horse'!B5</f>
        <v>B</v>
      </c>
    </row>
    <row r="56" spans="1:26" ht="15" thickBot="1" x14ac:dyDescent="0.35">
      <c r="A56" s="2" t="str">
        <f>'Tam Light Horse'!A27</f>
        <v>Team Lances</v>
      </c>
      <c r="B56" s="80" t="str">
        <f>'Tam Light Horse'!B27</f>
        <v>Round 1</v>
      </c>
      <c r="C56" s="85">
        <f>'Tam Light Horse'!C27</f>
        <v>0</v>
      </c>
      <c r="D56" s="86">
        <f>'Tam Light Horse'!D27</f>
        <v>0</v>
      </c>
      <c r="E56" s="80" t="str">
        <f>'Tam Light Horse'!E27</f>
        <v>Round 2</v>
      </c>
      <c r="F56" s="85">
        <f>'Tam Light Horse'!F27</f>
        <v>0</v>
      </c>
      <c r="G56" s="86">
        <f>'Tam Light Horse'!G27</f>
        <v>0</v>
      </c>
      <c r="H56" s="80" t="str">
        <f>'Tam Light Horse'!H27</f>
        <v>Round 3</v>
      </c>
      <c r="I56" s="85">
        <f>'Tam Light Horse'!I27</f>
        <v>0</v>
      </c>
      <c r="J56" s="86">
        <f>'Tam Light Horse'!J27</f>
        <v>0</v>
      </c>
      <c r="K56" s="80" t="str">
        <f>'Tam Light Horse'!K27</f>
        <v>Round 4</v>
      </c>
      <c r="L56" s="85">
        <f>'Tam Light Horse'!L27</f>
        <v>0</v>
      </c>
      <c r="M56" s="86">
        <f>'Tam Light Horse'!M27</f>
        <v>0</v>
      </c>
      <c r="N56" s="80" t="str">
        <f>'Tam Light Horse'!N27</f>
        <v>Round 5</v>
      </c>
      <c r="O56" s="85">
        <f>'Tam Light Horse'!O27</f>
        <v>0</v>
      </c>
      <c r="P56" s="86">
        <f>'Tam Light Horse'!P27</f>
        <v>0</v>
      </c>
      <c r="Q56" s="80" t="str">
        <f>'Tam Light Horse'!Q27</f>
        <v>Round 6</v>
      </c>
      <c r="R56" s="85">
        <f>'Tam Light Horse'!R27</f>
        <v>0</v>
      </c>
      <c r="S56" s="86">
        <f>'Tam Light Horse'!S27</f>
        <v>0</v>
      </c>
      <c r="T56" s="80" t="str">
        <f>'Tam Light Horse'!T27</f>
        <v>Round 7</v>
      </c>
      <c r="U56" s="118">
        <f>'Tam Light Horse'!U27</f>
        <v>0</v>
      </c>
      <c r="V56" s="119">
        <f>'Tam Light Horse'!V27</f>
        <v>0</v>
      </c>
      <c r="W56" s="80" t="str">
        <f>'Tam Light Horse'!W27</f>
        <v>Round 8</v>
      </c>
      <c r="X56" s="118">
        <f>'Tam Light Horse'!X27</f>
        <v>0</v>
      </c>
      <c r="Y56" s="119">
        <f>'Tam Light Horse'!Y27</f>
        <v>0</v>
      </c>
      <c r="Z56" s="51" t="str">
        <f>'Tam Light Horse'!Z27</f>
        <v>TOTAL</v>
      </c>
    </row>
    <row r="57" spans="1:26" x14ac:dyDescent="0.3">
      <c r="A57" s="1" t="str">
        <f>'Tam Light Horse'!A28</f>
        <v>Mike Rowland</v>
      </c>
      <c r="B57" s="3">
        <f>'Tam Light Horse'!B28</f>
        <v>0</v>
      </c>
      <c r="C57" s="3">
        <f>'Tam Light Horse'!C28</f>
        <v>6</v>
      </c>
      <c r="D57" s="46">
        <f>'Tam Light Horse'!D28</f>
        <v>6</v>
      </c>
      <c r="E57" s="3">
        <f>'Tam Light Horse'!E28</f>
        <v>6</v>
      </c>
      <c r="F57" s="3">
        <f>'Tam Light Horse'!F28</f>
        <v>6</v>
      </c>
      <c r="G57" s="46">
        <f>'Tam Light Horse'!G28</f>
        <v>12</v>
      </c>
      <c r="H57" s="3">
        <f>'Tam Light Horse'!H28</f>
        <v>6</v>
      </c>
      <c r="I57" s="3">
        <f>'Tam Light Horse'!I28</f>
        <v>6</v>
      </c>
      <c r="J57" s="46">
        <f>'Tam Light Horse'!J28</f>
        <v>12</v>
      </c>
      <c r="K57" s="3">
        <f>'Tam Light Horse'!K28</f>
        <v>6</v>
      </c>
      <c r="L57" s="3">
        <f>'Tam Light Horse'!L28</f>
        <v>6</v>
      </c>
      <c r="M57" s="46">
        <f>'Tam Light Horse'!M28</f>
        <v>12</v>
      </c>
      <c r="N57" s="3">
        <f>'Tam Light Horse'!N28</f>
        <v>6</v>
      </c>
      <c r="O57" s="3">
        <f>'Tam Light Horse'!O28</f>
        <v>6</v>
      </c>
      <c r="P57" s="46">
        <f>'Tam Light Horse'!P28</f>
        <v>12</v>
      </c>
      <c r="Q57" s="3">
        <f>'Tam Light Horse'!Q28</f>
        <v>6</v>
      </c>
      <c r="R57" s="3">
        <f>'Tam Light Horse'!R28</f>
        <v>2</v>
      </c>
      <c r="S57" s="46">
        <f>'Tam Light Horse'!S28</f>
        <v>8</v>
      </c>
      <c r="T57" s="3">
        <f>'Tam Light Horse'!T28</f>
        <v>6</v>
      </c>
      <c r="U57" s="3">
        <f>'Tam Light Horse'!U28</f>
        <v>6</v>
      </c>
      <c r="V57" s="46">
        <f>'Tam Light Horse'!V28</f>
        <v>12</v>
      </c>
      <c r="W57" s="3">
        <f>'Tam Light Horse'!W28</f>
        <v>6</v>
      </c>
      <c r="X57" s="3">
        <f>'Tam Light Horse'!X28</f>
        <v>6</v>
      </c>
      <c r="Y57" s="66">
        <f>'Tam Light Horse'!Y28</f>
        <v>12</v>
      </c>
      <c r="Z57" s="52">
        <f>'Tam Light Horse'!Z28</f>
        <v>86</v>
      </c>
    </row>
    <row r="58" spans="1:26" x14ac:dyDescent="0.3">
      <c r="A58" s="1" t="str">
        <f>'Tam Light Horse'!A29</f>
        <v>Sam Collett</v>
      </c>
      <c r="B58" s="1">
        <f>'Tam Light Horse'!B29</f>
        <v>6</v>
      </c>
      <c r="C58" s="1">
        <f>'Tam Light Horse'!C29</f>
        <v>6</v>
      </c>
      <c r="D58" s="48">
        <f>'Tam Light Horse'!D29</f>
        <v>12</v>
      </c>
      <c r="E58" s="1">
        <f>'Tam Light Horse'!E29</f>
        <v>6</v>
      </c>
      <c r="F58" s="1">
        <f>'Tam Light Horse'!F29</f>
        <v>6</v>
      </c>
      <c r="G58" s="48">
        <f>'Tam Light Horse'!G29</f>
        <v>12</v>
      </c>
      <c r="H58" s="1">
        <f>'Tam Light Horse'!H29</f>
        <v>6</v>
      </c>
      <c r="I58" s="1">
        <f>'Tam Light Horse'!I29</f>
        <v>6</v>
      </c>
      <c r="J58" s="48">
        <f>'Tam Light Horse'!J29</f>
        <v>12</v>
      </c>
      <c r="K58" s="1">
        <f>'Tam Light Horse'!K29</f>
        <v>6</v>
      </c>
      <c r="L58" s="1">
        <f>'Tam Light Horse'!L29</f>
        <v>4</v>
      </c>
      <c r="M58" s="48">
        <f>'Tam Light Horse'!M29</f>
        <v>10</v>
      </c>
      <c r="N58" s="1">
        <f>'Tam Light Horse'!N29</f>
        <v>6</v>
      </c>
      <c r="O58" s="1">
        <f>'Tam Light Horse'!O29</f>
        <v>6</v>
      </c>
      <c r="P58" s="48">
        <f>'Tam Light Horse'!P29</f>
        <v>12</v>
      </c>
      <c r="Q58" s="1">
        <f>'Tam Light Horse'!Q29</f>
        <v>6</v>
      </c>
      <c r="R58" s="1">
        <f>'Tam Light Horse'!R29</f>
        <v>6</v>
      </c>
      <c r="S58" s="48">
        <f>'Tam Light Horse'!S29</f>
        <v>12</v>
      </c>
      <c r="T58" s="1">
        <f>'Tam Light Horse'!T29</f>
        <v>6</v>
      </c>
      <c r="U58" s="1">
        <f>'Tam Light Horse'!U29</f>
        <v>6</v>
      </c>
      <c r="V58" s="48">
        <f>'Tam Light Horse'!V29</f>
        <v>12</v>
      </c>
      <c r="W58" s="1">
        <f>'Tam Light Horse'!W29</f>
        <v>6</v>
      </c>
      <c r="X58" s="1">
        <f>'Tam Light Horse'!X29</f>
        <v>6</v>
      </c>
      <c r="Y58" s="67">
        <f>'Tam Light Horse'!Y29</f>
        <v>12</v>
      </c>
      <c r="Z58" s="53">
        <f>'Tam Light Horse'!Z29</f>
        <v>94</v>
      </c>
    </row>
    <row r="59" spans="1:26" x14ac:dyDescent="0.3">
      <c r="A59" s="1" t="str">
        <f>'Tam Light Horse'!A30</f>
        <v>Ben Logue</v>
      </c>
      <c r="B59" s="1">
        <f>'Tam Light Horse'!B30</f>
        <v>6</v>
      </c>
      <c r="C59" s="1">
        <f>'Tam Light Horse'!C30</f>
        <v>6</v>
      </c>
      <c r="D59" s="48">
        <f>'Tam Light Horse'!D30</f>
        <v>12</v>
      </c>
      <c r="E59" s="1">
        <f>'Tam Light Horse'!E30</f>
        <v>4</v>
      </c>
      <c r="F59" s="1">
        <f>'Tam Light Horse'!F30</f>
        <v>6</v>
      </c>
      <c r="G59" s="48">
        <f>'Tam Light Horse'!G30</f>
        <v>10</v>
      </c>
      <c r="H59" s="1">
        <f>'Tam Light Horse'!H30</f>
        <v>6</v>
      </c>
      <c r="I59" s="1">
        <f>'Tam Light Horse'!I30</f>
        <v>4</v>
      </c>
      <c r="J59" s="48">
        <f>'Tam Light Horse'!J30</f>
        <v>10</v>
      </c>
      <c r="K59" s="1">
        <f>'Tam Light Horse'!K30</f>
        <v>0</v>
      </c>
      <c r="L59" s="1">
        <f>'Tam Light Horse'!L30</f>
        <v>6</v>
      </c>
      <c r="M59" s="48">
        <f>'Tam Light Horse'!M30</f>
        <v>6</v>
      </c>
      <c r="N59" s="1">
        <f>'Tam Light Horse'!N30</f>
        <v>6</v>
      </c>
      <c r="O59" s="1">
        <f>'Tam Light Horse'!O30</f>
        <v>6</v>
      </c>
      <c r="P59" s="48">
        <f>'Tam Light Horse'!P30</f>
        <v>12</v>
      </c>
      <c r="Q59" s="1">
        <f>'Tam Light Horse'!Q30</f>
        <v>6</v>
      </c>
      <c r="R59" s="1">
        <f>'Tam Light Horse'!R30</f>
        <v>6</v>
      </c>
      <c r="S59" s="48">
        <f>'Tam Light Horse'!S30</f>
        <v>12</v>
      </c>
      <c r="T59" s="1">
        <f>'Tam Light Horse'!T30</f>
        <v>6</v>
      </c>
      <c r="U59" s="1">
        <f>'Tam Light Horse'!U30</f>
        <v>6</v>
      </c>
      <c r="V59" s="48">
        <f>'Tam Light Horse'!V30</f>
        <v>12</v>
      </c>
      <c r="W59" s="1">
        <f>'Tam Light Horse'!W30</f>
        <v>6</v>
      </c>
      <c r="X59" s="1">
        <f>'Tam Light Horse'!X30</f>
        <v>6</v>
      </c>
      <c r="Y59" s="67">
        <f>'Tam Light Horse'!Y30</f>
        <v>12</v>
      </c>
      <c r="Z59" s="53">
        <f>'Tam Light Horse'!Z30</f>
        <v>86</v>
      </c>
    </row>
    <row r="60" spans="1:26" x14ac:dyDescent="0.3">
      <c r="A60" s="1" t="str">
        <f>'Tam Light Horse'!A31</f>
        <v>David Thurn</v>
      </c>
      <c r="B60" s="1">
        <f>'Tam Light Horse'!B31</f>
        <v>6</v>
      </c>
      <c r="C60" s="1">
        <f>'Tam Light Horse'!C31</f>
        <v>6</v>
      </c>
      <c r="D60" s="48">
        <f>'Tam Light Horse'!D31</f>
        <v>12</v>
      </c>
      <c r="E60" s="1">
        <f>'Tam Light Horse'!E31</f>
        <v>4</v>
      </c>
      <c r="F60" s="1">
        <f>'Tam Light Horse'!F31</f>
        <v>6</v>
      </c>
      <c r="G60" s="48">
        <f>'Tam Light Horse'!G31</f>
        <v>10</v>
      </c>
      <c r="H60" s="1">
        <f>'Tam Light Horse'!H31</f>
        <v>6</v>
      </c>
      <c r="I60" s="1">
        <f>'Tam Light Horse'!I31</f>
        <v>6</v>
      </c>
      <c r="J60" s="48">
        <f>'Tam Light Horse'!J31</f>
        <v>12</v>
      </c>
      <c r="K60" s="1">
        <f>'Tam Light Horse'!K31</f>
        <v>6</v>
      </c>
      <c r="L60" s="1">
        <f>'Tam Light Horse'!L31</f>
        <v>6</v>
      </c>
      <c r="M60" s="48">
        <f>'Tam Light Horse'!M31</f>
        <v>12</v>
      </c>
      <c r="N60" s="1">
        <f>'Tam Light Horse'!N31</f>
        <v>6</v>
      </c>
      <c r="O60" s="1">
        <f>'Tam Light Horse'!O31</f>
        <v>6</v>
      </c>
      <c r="P60" s="48">
        <f>'Tam Light Horse'!P31</f>
        <v>12</v>
      </c>
      <c r="Q60" s="1">
        <f>'Tam Light Horse'!Q31</f>
        <v>6</v>
      </c>
      <c r="R60" s="1">
        <f>'Tam Light Horse'!R31</f>
        <v>6</v>
      </c>
      <c r="S60" s="48">
        <f>'Tam Light Horse'!S31</f>
        <v>12</v>
      </c>
      <c r="T60" s="1">
        <f>'Tam Light Horse'!T31</f>
        <v>0</v>
      </c>
      <c r="U60" s="1">
        <f>'Tam Light Horse'!U31</f>
        <v>0</v>
      </c>
      <c r="V60" s="48">
        <f>'Tam Light Horse'!V31</f>
        <v>0</v>
      </c>
      <c r="W60" s="1">
        <f>'Tam Light Horse'!W31</f>
        <v>6</v>
      </c>
      <c r="X60" s="1">
        <f>'Tam Light Horse'!X31</f>
        <v>6</v>
      </c>
      <c r="Y60" s="67">
        <f>'Tam Light Horse'!Y31</f>
        <v>12</v>
      </c>
      <c r="Z60" s="53">
        <f>'Tam Light Horse'!Z31</f>
        <v>82</v>
      </c>
    </row>
    <row r="61" spans="1:26" ht="15" thickBot="1" x14ac:dyDescent="0.35">
      <c r="A61" s="81">
        <f>'Tam Light Horse'!A32</f>
        <v>0</v>
      </c>
      <c r="B61" s="81">
        <f>'Tam Light Horse'!B32</f>
        <v>0</v>
      </c>
      <c r="C61" s="1" t="str">
        <f>'Tam Light Horse'!C32</f>
        <v>Drill</v>
      </c>
      <c r="D61" s="1">
        <f>'Tam Light Horse'!D32</f>
        <v>0</v>
      </c>
      <c r="E61" s="81">
        <f>'Tam Light Horse'!E32</f>
        <v>0</v>
      </c>
      <c r="F61" s="1" t="str">
        <f>'Tam Light Horse'!F32</f>
        <v>Drill</v>
      </c>
      <c r="G61" s="1">
        <f>'Tam Light Horse'!G32</f>
        <v>1.5</v>
      </c>
      <c r="H61" s="81">
        <f>'Tam Light Horse'!H32</f>
        <v>0</v>
      </c>
      <c r="I61" s="1" t="str">
        <f>'Tam Light Horse'!I32</f>
        <v>Drill</v>
      </c>
      <c r="J61" s="1">
        <f>'Tam Light Horse'!J32</f>
        <v>0</v>
      </c>
      <c r="K61" s="81">
        <f>'Tam Light Horse'!K32</f>
        <v>0</v>
      </c>
      <c r="L61" s="1" t="str">
        <f>'Tam Light Horse'!L32</f>
        <v>Drill</v>
      </c>
      <c r="M61" s="1">
        <f>'Tam Light Horse'!M32</f>
        <v>2.5</v>
      </c>
      <c r="N61" s="81">
        <f>'Tam Light Horse'!N32</f>
        <v>0</v>
      </c>
      <c r="O61" s="1" t="str">
        <f>'Tam Light Horse'!O32</f>
        <v>Drill</v>
      </c>
      <c r="P61" s="1">
        <f>'Tam Light Horse'!P32</f>
        <v>5.5</v>
      </c>
      <c r="Q61" s="81">
        <f>'Tam Light Horse'!Q32</f>
        <v>0</v>
      </c>
      <c r="R61" s="1" t="str">
        <f>'Tam Light Horse'!R32</f>
        <v>Drill</v>
      </c>
      <c r="S61" s="1">
        <f>'Tam Light Horse'!S32</f>
        <v>4</v>
      </c>
      <c r="T61">
        <f>'Tam Light Horse'!T32</f>
        <v>0</v>
      </c>
      <c r="U61" s="1" t="str">
        <f>'Tam Light Horse'!U32</f>
        <v>Drill</v>
      </c>
      <c r="V61" s="1">
        <f>'Tam Light Horse'!V32</f>
        <v>3.5</v>
      </c>
      <c r="W61">
        <f>'Tam Light Horse'!W32</f>
        <v>0</v>
      </c>
      <c r="X61" s="1" t="str">
        <f>'Tam Light Horse'!X32</f>
        <v>Drill</v>
      </c>
      <c r="Y61" s="2">
        <f>'Tam Light Horse'!Y32</f>
        <v>4.5</v>
      </c>
      <c r="Z61" s="121">
        <f>'Tam Light Horse'!Z32</f>
        <v>21.5</v>
      </c>
    </row>
    <row r="62" spans="1:26" ht="15" thickBot="1" x14ac:dyDescent="0.35">
      <c r="A62" s="81">
        <f>'Tam Light Horse'!A33</f>
        <v>0</v>
      </c>
      <c r="B62" s="81">
        <f>'Tam Light Horse'!B33</f>
        <v>0</v>
      </c>
      <c r="C62" s="1" t="str">
        <f>'Tam Light Horse'!C33</f>
        <v>R1 Total</v>
      </c>
      <c r="D62" s="48">
        <f>'Tam Light Horse'!D33</f>
        <v>42</v>
      </c>
      <c r="E62" s="81">
        <f>'Tam Light Horse'!E33</f>
        <v>0</v>
      </c>
      <c r="F62" s="1" t="str">
        <f>'Tam Light Horse'!F33</f>
        <v>R2 Total</v>
      </c>
      <c r="G62" s="48">
        <f>'Tam Light Horse'!G33</f>
        <v>45.5</v>
      </c>
      <c r="H62" s="81">
        <f>'Tam Light Horse'!H33</f>
        <v>0</v>
      </c>
      <c r="I62" s="1" t="str">
        <f>'Tam Light Horse'!I33</f>
        <v>R3 Total</v>
      </c>
      <c r="J62" s="48">
        <f>'Tam Light Horse'!J33</f>
        <v>46</v>
      </c>
      <c r="K62" s="81">
        <f>'Tam Light Horse'!K33</f>
        <v>0</v>
      </c>
      <c r="L62" s="1" t="str">
        <f>'Tam Light Horse'!L33</f>
        <v>R4 Total</v>
      </c>
      <c r="M62" s="48">
        <f>'Tam Light Horse'!M33</f>
        <v>42.5</v>
      </c>
      <c r="N62" s="81">
        <f>'Tam Light Horse'!N33</f>
        <v>0</v>
      </c>
      <c r="O62" s="1" t="str">
        <f>'Tam Light Horse'!O33</f>
        <v>R5 Total</v>
      </c>
      <c r="P62" s="48">
        <f>'Tam Light Horse'!P33</f>
        <v>53.5</v>
      </c>
      <c r="Q62" s="81">
        <f>'Tam Light Horse'!Q33</f>
        <v>0</v>
      </c>
      <c r="R62" s="1" t="str">
        <f>'Tam Light Horse'!R33</f>
        <v>R6 Total</v>
      </c>
      <c r="S62" s="48">
        <f>'Tam Light Horse'!S33</f>
        <v>48</v>
      </c>
      <c r="T62">
        <f>'Tam Light Horse'!T33</f>
        <v>0</v>
      </c>
      <c r="U62" s="1" t="str">
        <f>'Tam Light Horse'!U33</f>
        <v>R7 Total</v>
      </c>
      <c r="V62" s="48">
        <f>'Tam Light Horse'!V33</f>
        <v>39.5</v>
      </c>
      <c r="W62">
        <f>'Tam Light Horse'!W33</f>
        <v>0</v>
      </c>
      <c r="X62" s="1" t="str">
        <f>'Tam Light Horse'!X33</f>
        <v>R8 Total</v>
      </c>
      <c r="Y62" s="67">
        <f>'Tam Light Horse'!Y33</f>
        <v>52.5</v>
      </c>
      <c r="Z62" s="51">
        <f>'Tam Light Horse'!Z33</f>
        <v>369.5</v>
      </c>
    </row>
    <row r="63" spans="1:26" x14ac:dyDescent="0.3">
      <c r="H63" s="81"/>
    </row>
    <row r="66" spans="1:26" ht="16.2" thickBot="1" x14ac:dyDescent="0.35">
      <c r="A66" s="117" t="str">
        <f>'Maitland Nums'!A4</f>
        <v>Maitland Numbers</v>
      </c>
      <c r="B66" s="106" t="str">
        <f>'Maitland Nums'!B5</f>
        <v>B</v>
      </c>
    </row>
    <row r="67" spans="1:26" ht="15" thickBot="1" x14ac:dyDescent="0.35">
      <c r="A67" s="2" t="str" cm="1">
        <f t="array" ref="A67:Z73">'Maitland Nums'!A27:Z33</f>
        <v>Team Lances</v>
      </c>
      <c r="B67" s="80" t="str">
        <v>Round 1</v>
      </c>
      <c r="C67" s="85">
        <v>0</v>
      </c>
      <c r="D67" s="86">
        <v>0</v>
      </c>
      <c r="E67" s="80" t="str">
        <v>Round 2</v>
      </c>
      <c r="F67" s="85">
        <v>0</v>
      </c>
      <c r="G67" s="86">
        <v>0</v>
      </c>
      <c r="H67" s="80" t="str">
        <v>Round 3</v>
      </c>
      <c r="I67" s="85">
        <v>0</v>
      </c>
      <c r="J67" s="86">
        <v>0</v>
      </c>
      <c r="K67" s="80" t="str">
        <v>Round 4</v>
      </c>
      <c r="L67" s="85">
        <v>0</v>
      </c>
      <c r="M67" s="86">
        <v>0</v>
      </c>
      <c r="N67" s="80" t="str">
        <v>Round 5</v>
      </c>
      <c r="O67" s="85">
        <v>0</v>
      </c>
      <c r="P67" s="86">
        <v>0</v>
      </c>
      <c r="Q67" s="80" t="str">
        <v>Round 6</v>
      </c>
      <c r="R67" s="85">
        <v>0</v>
      </c>
      <c r="S67" s="86">
        <v>0</v>
      </c>
      <c r="T67" s="80" t="str">
        <v>Round 7</v>
      </c>
      <c r="U67" s="85">
        <v>0</v>
      </c>
      <c r="V67" s="86">
        <v>0</v>
      </c>
      <c r="W67" s="80" t="str">
        <v>Round 8</v>
      </c>
      <c r="X67" s="85">
        <v>0</v>
      </c>
      <c r="Y67" s="85">
        <v>0</v>
      </c>
      <c r="Z67" s="51" t="str">
        <v>TOTAL</v>
      </c>
    </row>
    <row r="68" spans="1:26" x14ac:dyDescent="0.3">
      <c r="A68" s="1" t="str">
        <v>Wayne Mills</v>
      </c>
      <c r="B68" s="3">
        <v>6</v>
      </c>
      <c r="C68" s="3">
        <v>0</v>
      </c>
      <c r="D68" s="46">
        <v>6</v>
      </c>
      <c r="E68" s="3">
        <v>6</v>
      </c>
      <c r="F68" s="3">
        <v>6</v>
      </c>
      <c r="G68" s="46">
        <v>12</v>
      </c>
      <c r="H68" s="3">
        <v>6</v>
      </c>
      <c r="I68" s="3">
        <v>4</v>
      </c>
      <c r="J68" s="46">
        <v>10</v>
      </c>
      <c r="K68" s="3">
        <v>6</v>
      </c>
      <c r="L68" s="3">
        <v>6</v>
      </c>
      <c r="M68" s="46">
        <v>12</v>
      </c>
      <c r="N68" s="3">
        <v>6</v>
      </c>
      <c r="O68" s="3">
        <v>0</v>
      </c>
      <c r="P68" s="46">
        <v>6</v>
      </c>
      <c r="Q68" s="3">
        <v>6</v>
      </c>
      <c r="R68" s="3">
        <v>6</v>
      </c>
      <c r="S68" s="46">
        <v>12</v>
      </c>
      <c r="T68" s="3">
        <v>6</v>
      </c>
      <c r="U68" s="3">
        <v>6</v>
      </c>
      <c r="V68" s="46">
        <v>12</v>
      </c>
      <c r="W68" s="3">
        <v>6</v>
      </c>
      <c r="X68" s="3">
        <v>6</v>
      </c>
      <c r="Y68" s="66">
        <v>12</v>
      </c>
      <c r="Z68" s="120">
        <v>82</v>
      </c>
    </row>
    <row r="69" spans="1:26" x14ac:dyDescent="0.3">
      <c r="A69" s="1" t="str">
        <v>Graham Aird</v>
      </c>
      <c r="B69" s="1">
        <v>6</v>
      </c>
      <c r="C69" s="1">
        <v>6</v>
      </c>
      <c r="D69" s="48">
        <v>12</v>
      </c>
      <c r="E69" s="1">
        <v>6</v>
      </c>
      <c r="F69" s="1">
        <v>6</v>
      </c>
      <c r="G69" s="48">
        <v>12</v>
      </c>
      <c r="H69" s="1">
        <v>6</v>
      </c>
      <c r="I69" s="1">
        <v>6</v>
      </c>
      <c r="J69" s="48">
        <v>12</v>
      </c>
      <c r="K69" s="1">
        <v>6</v>
      </c>
      <c r="L69" s="1">
        <v>6</v>
      </c>
      <c r="M69" s="48">
        <v>12</v>
      </c>
      <c r="N69" s="1">
        <v>6</v>
      </c>
      <c r="O69" s="1">
        <v>0</v>
      </c>
      <c r="P69" s="48">
        <v>6</v>
      </c>
      <c r="Q69" s="1">
        <v>6</v>
      </c>
      <c r="R69" s="1">
        <v>4</v>
      </c>
      <c r="S69" s="48">
        <v>10</v>
      </c>
      <c r="T69" s="1">
        <v>6</v>
      </c>
      <c r="U69" s="1">
        <v>6</v>
      </c>
      <c r="V69" s="48">
        <v>12</v>
      </c>
      <c r="W69" s="1">
        <v>0</v>
      </c>
      <c r="X69" s="1">
        <v>0</v>
      </c>
      <c r="Y69" s="67">
        <v>0</v>
      </c>
      <c r="Z69" s="53">
        <v>76</v>
      </c>
    </row>
    <row r="70" spans="1:26" x14ac:dyDescent="0.3">
      <c r="A70" s="1" t="str">
        <v>Warren Bramley</v>
      </c>
      <c r="B70" s="1">
        <v>2</v>
      </c>
      <c r="C70" s="1">
        <v>0</v>
      </c>
      <c r="D70" s="48">
        <v>2</v>
      </c>
      <c r="E70" s="1">
        <v>0</v>
      </c>
      <c r="F70" s="1">
        <v>6</v>
      </c>
      <c r="G70" s="48">
        <v>6</v>
      </c>
      <c r="H70" s="1">
        <v>0</v>
      </c>
      <c r="I70" s="1">
        <v>0</v>
      </c>
      <c r="J70" s="48">
        <v>0</v>
      </c>
      <c r="K70" s="1">
        <v>0</v>
      </c>
      <c r="L70" s="1">
        <v>6</v>
      </c>
      <c r="M70" s="48">
        <v>6</v>
      </c>
      <c r="N70" s="1">
        <v>6</v>
      </c>
      <c r="O70" s="1">
        <v>6</v>
      </c>
      <c r="P70" s="48">
        <v>12</v>
      </c>
      <c r="Q70" s="1">
        <v>6</v>
      </c>
      <c r="R70" s="1">
        <v>6</v>
      </c>
      <c r="S70" s="48">
        <v>12</v>
      </c>
      <c r="T70" s="1">
        <v>6</v>
      </c>
      <c r="U70" s="1">
        <v>6</v>
      </c>
      <c r="V70" s="48">
        <v>12</v>
      </c>
      <c r="W70" s="1">
        <v>0</v>
      </c>
      <c r="X70" s="1">
        <v>6</v>
      </c>
      <c r="Y70" s="67">
        <v>6</v>
      </c>
      <c r="Z70" s="53">
        <v>56</v>
      </c>
    </row>
    <row r="71" spans="1:26" x14ac:dyDescent="0.3">
      <c r="A71" s="1" t="str">
        <v>Stuart Ellem</v>
      </c>
      <c r="B71" s="1">
        <v>6</v>
      </c>
      <c r="C71" s="106">
        <v>0</v>
      </c>
      <c r="D71" s="64">
        <v>6</v>
      </c>
      <c r="E71" s="1">
        <v>0</v>
      </c>
      <c r="F71" s="106">
        <v>6</v>
      </c>
      <c r="G71" s="64">
        <v>6</v>
      </c>
      <c r="H71" s="1">
        <v>6</v>
      </c>
      <c r="I71" s="106">
        <v>0</v>
      </c>
      <c r="J71" s="64">
        <v>6</v>
      </c>
      <c r="K71" s="1">
        <v>6</v>
      </c>
      <c r="L71" s="106">
        <v>6</v>
      </c>
      <c r="M71" s="64">
        <v>12</v>
      </c>
      <c r="N71" s="1">
        <v>6</v>
      </c>
      <c r="O71" s="106">
        <v>6</v>
      </c>
      <c r="P71" s="64">
        <v>12</v>
      </c>
      <c r="Q71" s="1">
        <v>6</v>
      </c>
      <c r="R71" s="106">
        <v>6</v>
      </c>
      <c r="S71" s="64">
        <v>12</v>
      </c>
      <c r="T71" s="1">
        <v>4</v>
      </c>
      <c r="U71" s="106">
        <v>6</v>
      </c>
      <c r="V71" s="64">
        <v>10</v>
      </c>
      <c r="W71" s="1">
        <v>6</v>
      </c>
      <c r="X71" s="106">
        <v>6</v>
      </c>
      <c r="Y71" s="123">
        <v>12</v>
      </c>
      <c r="Z71" s="53">
        <v>76</v>
      </c>
    </row>
    <row r="72" spans="1:26" ht="15" thickBot="1" x14ac:dyDescent="0.35">
      <c r="A72" s="81">
        <v>0</v>
      </c>
      <c r="B72" s="81">
        <v>0</v>
      </c>
      <c r="C72" s="1" t="str">
        <v>Drill</v>
      </c>
      <c r="D72" s="1">
        <v>2.5</v>
      </c>
      <c r="E72" s="81">
        <v>0</v>
      </c>
      <c r="F72" s="1" t="str">
        <v>Drill</v>
      </c>
      <c r="G72" s="1">
        <v>0.5</v>
      </c>
      <c r="H72" s="81">
        <v>0</v>
      </c>
      <c r="I72" s="1" t="str">
        <v>Drill</v>
      </c>
      <c r="J72" s="1">
        <v>1.5</v>
      </c>
      <c r="K72" s="81">
        <v>0</v>
      </c>
      <c r="L72" s="1" t="str">
        <v>Drill</v>
      </c>
      <c r="M72" s="1">
        <v>0.5</v>
      </c>
      <c r="N72" s="81">
        <v>0</v>
      </c>
      <c r="O72" s="1" t="str">
        <v>Drill</v>
      </c>
      <c r="P72" s="1">
        <v>3.5</v>
      </c>
      <c r="Q72" s="81">
        <v>0</v>
      </c>
      <c r="R72" s="1" t="str">
        <v>Drill</v>
      </c>
      <c r="S72" s="1">
        <v>4</v>
      </c>
      <c r="T72" s="81">
        <v>0</v>
      </c>
      <c r="U72" s="1" t="str">
        <v>Drill</v>
      </c>
      <c r="V72" s="1">
        <v>5</v>
      </c>
      <c r="W72" s="81">
        <v>0</v>
      </c>
      <c r="X72" s="1" t="str">
        <v>Drill</v>
      </c>
      <c r="Y72" s="48">
        <v>3</v>
      </c>
      <c r="Z72" s="114">
        <v>20.5</v>
      </c>
    </row>
    <row r="73" spans="1:26" ht="15" thickBot="1" x14ac:dyDescent="0.35">
      <c r="A73" s="81">
        <v>0</v>
      </c>
      <c r="B73" s="81">
        <v>0</v>
      </c>
      <c r="C73" s="1" t="str">
        <v>R1 Total</v>
      </c>
      <c r="D73" s="48">
        <v>28.5</v>
      </c>
      <c r="E73" s="81">
        <v>0</v>
      </c>
      <c r="F73" s="1" t="str">
        <v>R2 Total</v>
      </c>
      <c r="G73" s="48">
        <v>36.5</v>
      </c>
      <c r="H73" s="81">
        <v>0</v>
      </c>
      <c r="I73" s="1" t="str">
        <v>R3 Total</v>
      </c>
      <c r="J73" s="48">
        <v>29.5</v>
      </c>
      <c r="K73" s="81">
        <v>0</v>
      </c>
      <c r="L73" s="1" t="str">
        <v>R4 Total</v>
      </c>
      <c r="M73" s="48">
        <v>42.5</v>
      </c>
      <c r="N73" s="81">
        <v>0</v>
      </c>
      <c r="O73" s="1" t="str">
        <v>R5 Total</v>
      </c>
      <c r="P73" s="48">
        <v>39.5</v>
      </c>
      <c r="Q73" s="81">
        <v>0</v>
      </c>
      <c r="R73" s="1" t="str">
        <v>R6 Total</v>
      </c>
      <c r="S73" s="48">
        <v>50</v>
      </c>
      <c r="T73" s="81">
        <v>0</v>
      </c>
      <c r="U73" s="1" t="str">
        <v>R7 Total</v>
      </c>
      <c r="V73" s="48">
        <v>51</v>
      </c>
      <c r="W73" s="81">
        <v>0</v>
      </c>
      <c r="X73" s="1" t="str">
        <v>R8 Total</v>
      </c>
      <c r="Y73" s="48">
        <v>33</v>
      </c>
      <c r="Z73" s="56">
        <v>310.5</v>
      </c>
    </row>
    <row r="74" spans="1:26" x14ac:dyDescent="0.3">
      <c r="A74" s="81"/>
      <c r="B74" s="81"/>
      <c r="C74" s="4"/>
      <c r="D74" s="189"/>
      <c r="E74" s="81"/>
      <c r="F74" s="4"/>
      <c r="G74" s="189"/>
      <c r="H74" s="81"/>
      <c r="I74" s="4"/>
      <c r="J74" s="189"/>
      <c r="K74" s="81"/>
      <c r="L74" s="4"/>
      <c r="M74" s="189"/>
      <c r="N74" s="81"/>
      <c r="O74" s="4"/>
      <c r="P74" s="189"/>
      <c r="Q74" s="81"/>
      <c r="R74" s="4"/>
      <c r="S74" s="189"/>
      <c r="T74" s="81"/>
      <c r="U74" s="4"/>
      <c r="V74" s="189"/>
      <c r="W74" s="81"/>
      <c r="X74" s="4"/>
      <c r="Y74" s="189"/>
      <c r="Z74" s="186"/>
    </row>
    <row r="75" spans="1:26" x14ac:dyDescent="0.3">
      <c r="A75" s="81"/>
      <c r="B75" s="81"/>
      <c r="C75" s="4"/>
      <c r="D75" s="189"/>
      <c r="E75" s="81"/>
      <c r="F75" s="4"/>
      <c r="G75" s="189"/>
      <c r="H75" s="81"/>
      <c r="I75" s="4"/>
      <c r="J75" s="189"/>
      <c r="K75" s="81"/>
      <c r="L75" s="4"/>
      <c r="M75" s="189"/>
      <c r="N75" s="81"/>
      <c r="O75" s="4"/>
      <c r="P75" s="189"/>
      <c r="Q75" s="81"/>
      <c r="R75" s="4"/>
      <c r="S75" s="189"/>
      <c r="T75" s="81"/>
      <c r="U75" s="4"/>
      <c r="V75" s="189"/>
      <c r="W75" s="81"/>
      <c r="X75" s="4"/>
      <c r="Y75" s="189"/>
      <c r="Z75" s="186"/>
    </row>
    <row r="76" spans="1:26" x14ac:dyDescent="0.3">
      <c r="A76" s="81"/>
      <c r="B76" s="81"/>
      <c r="C76" s="4"/>
      <c r="D76" s="189"/>
      <c r="E76" s="81"/>
      <c r="F76" s="4"/>
      <c r="G76" s="189"/>
      <c r="H76" s="81"/>
      <c r="I76" s="4"/>
      <c r="J76" s="189"/>
      <c r="K76" s="81"/>
      <c r="L76" s="4"/>
      <c r="M76" s="189"/>
      <c r="N76" s="81"/>
      <c r="O76" s="4"/>
      <c r="P76" s="189"/>
      <c r="Q76" s="81"/>
      <c r="R76" s="4"/>
      <c r="S76" s="189"/>
      <c r="T76" s="81"/>
      <c r="U76" s="4"/>
      <c r="V76" s="189"/>
      <c r="W76" s="81"/>
      <c r="X76" s="4"/>
      <c r="Y76" s="189"/>
      <c r="Z76" s="186"/>
    </row>
    <row r="77" spans="1:26" x14ac:dyDescent="0.3">
      <c r="A77" s="81"/>
      <c r="B77" s="81"/>
      <c r="C77" s="4"/>
      <c r="D77" s="189"/>
      <c r="E77" s="81"/>
      <c r="F77" s="4"/>
      <c r="G77" s="189"/>
      <c r="H77" s="81"/>
      <c r="I77" s="4"/>
      <c r="J77" s="189"/>
      <c r="K77" s="81"/>
      <c r="L77" s="4"/>
      <c r="M77" s="189"/>
      <c r="N77" s="81"/>
      <c r="O77" s="4"/>
      <c r="P77" s="189"/>
      <c r="Q77" s="81"/>
      <c r="R77" s="4"/>
      <c r="S77" s="189"/>
      <c r="T77" s="81"/>
      <c r="U77" s="4"/>
      <c r="V77" s="189"/>
      <c r="W77" s="81"/>
      <c r="X77" s="4"/>
      <c r="Y77" s="189"/>
      <c r="Z77" s="186"/>
    </row>
    <row r="78" spans="1:26" x14ac:dyDescent="0.3">
      <c r="A78" s="81"/>
      <c r="B78" s="81"/>
      <c r="C78" s="4"/>
      <c r="D78" s="189"/>
      <c r="E78" s="81"/>
      <c r="F78" s="4"/>
      <c r="G78" s="189"/>
      <c r="H78" s="81"/>
      <c r="I78" s="4"/>
      <c r="J78" s="189"/>
      <c r="K78" s="81"/>
      <c r="L78" s="4"/>
      <c r="M78" s="189"/>
      <c r="N78" s="81"/>
      <c r="O78" s="4"/>
      <c r="P78" s="189"/>
      <c r="Q78" s="81"/>
      <c r="R78" s="4"/>
      <c r="S78" s="189"/>
      <c r="T78" s="81"/>
      <c r="U78" s="4"/>
      <c r="V78" s="189"/>
      <c r="W78" s="81"/>
      <c r="X78" s="4"/>
      <c r="Y78" s="189"/>
      <c r="Z78" s="186"/>
    </row>
    <row r="79" spans="1:26" x14ac:dyDescent="0.3">
      <c r="A79" s="81"/>
      <c r="B79" s="81"/>
      <c r="C79" s="4"/>
      <c r="D79" s="189"/>
      <c r="E79" s="81"/>
      <c r="F79" s="4"/>
      <c r="G79" s="189"/>
      <c r="H79" s="81"/>
      <c r="I79" s="4"/>
      <c r="J79" s="189"/>
      <c r="K79" s="81"/>
      <c r="L79" s="4"/>
      <c r="M79" s="189"/>
      <c r="N79" s="81"/>
      <c r="O79" s="4"/>
      <c r="P79" s="189"/>
      <c r="Q79" s="81"/>
      <c r="R79" s="4"/>
      <c r="S79" s="189"/>
      <c r="T79" s="81"/>
      <c r="U79" s="4"/>
      <c r="V79" s="189"/>
      <c r="W79" s="81"/>
      <c r="X79" s="4"/>
      <c r="Y79" s="189"/>
      <c r="Z79" s="186"/>
    </row>
    <row r="82" spans="1:26" ht="16.2" thickBot="1" x14ac:dyDescent="0.35">
      <c r="A82" s="117" t="str">
        <f>'Wyld Track'!A4</f>
        <v>Wyld Track</v>
      </c>
      <c r="B82" s="106" t="str">
        <f>'Wyld Track'!B5</f>
        <v>B</v>
      </c>
    </row>
    <row r="83" spans="1:26" ht="15" thickBot="1" x14ac:dyDescent="0.35">
      <c r="A83" s="107" t="str" cm="1">
        <f t="array" ref="A83:Z89">'Wyld Track'!A27:Z33</f>
        <v>Team Lances</v>
      </c>
      <c r="B83" s="80" t="str">
        <v>Round 1</v>
      </c>
      <c r="C83" s="85">
        <v>0</v>
      </c>
      <c r="D83" s="86">
        <v>0</v>
      </c>
      <c r="E83" s="80" t="str">
        <v>Round 2</v>
      </c>
      <c r="F83" s="85">
        <v>0</v>
      </c>
      <c r="G83" s="86">
        <v>0</v>
      </c>
      <c r="H83" s="80" t="str">
        <v>Round 3</v>
      </c>
      <c r="I83" s="85">
        <v>0</v>
      </c>
      <c r="J83" s="86">
        <v>0</v>
      </c>
      <c r="K83" s="80" t="str">
        <v>Round 4</v>
      </c>
      <c r="L83" s="85">
        <v>0</v>
      </c>
      <c r="M83" s="86">
        <v>0</v>
      </c>
      <c r="N83" s="80" t="str">
        <v>Round 5</v>
      </c>
      <c r="O83" s="85">
        <v>0</v>
      </c>
      <c r="P83" s="86">
        <v>0</v>
      </c>
      <c r="Q83" s="80" t="str">
        <v>Round 6</v>
      </c>
      <c r="R83" s="85">
        <v>0</v>
      </c>
      <c r="S83" s="86">
        <v>0</v>
      </c>
      <c r="T83" s="80" t="str">
        <v>Round 7</v>
      </c>
      <c r="U83" s="85">
        <v>0</v>
      </c>
      <c r="V83" s="86">
        <v>0</v>
      </c>
      <c r="W83" s="80" t="str">
        <v>Round 8</v>
      </c>
      <c r="X83" s="85">
        <v>0</v>
      </c>
      <c r="Y83" s="85">
        <v>0</v>
      </c>
      <c r="Z83" s="51" t="str">
        <v>TOTAL</v>
      </c>
    </row>
    <row r="84" spans="1:26" x14ac:dyDescent="0.3">
      <c r="A84" s="1" t="str">
        <v>Steven Craig</v>
      </c>
      <c r="B84" s="3">
        <v>0</v>
      </c>
      <c r="C84" s="3">
        <v>6</v>
      </c>
      <c r="D84" s="46">
        <v>6</v>
      </c>
      <c r="E84" s="3">
        <v>0</v>
      </c>
      <c r="F84" s="3">
        <v>6</v>
      </c>
      <c r="G84" s="46">
        <v>6</v>
      </c>
      <c r="H84" s="3">
        <v>0</v>
      </c>
      <c r="I84" s="3">
        <v>6</v>
      </c>
      <c r="J84" s="46">
        <v>6</v>
      </c>
      <c r="K84" s="3">
        <v>4</v>
      </c>
      <c r="L84" s="3">
        <v>4</v>
      </c>
      <c r="M84" s="46">
        <v>8</v>
      </c>
      <c r="N84" s="3">
        <v>0</v>
      </c>
      <c r="O84" s="3">
        <v>0</v>
      </c>
      <c r="P84" s="46">
        <v>0</v>
      </c>
      <c r="Q84" s="3">
        <v>0</v>
      </c>
      <c r="R84" s="3">
        <v>6</v>
      </c>
      <c r="S84" s="46">
        <v>6</v>
      </c>
      <c r="T84" s="3">
        <v>4</v>
      </c>
      <c r="U84" s="3">
        <v>0</v>
      </c>
      <c r="V84" s="46">
        <v>4</v>
      </c>
      <c r="W84" s="3">
        <v>6</v>
      </c>
      <c r="X84" s="3">
        <v>0</v>
      </c>
      <c r="Y84" s="66">
        <v>6</v>
      </c>
      <c r="Z84" s="120">
        <v>42</v>
      </c>
    </row>
    <row r="85" spans="1:26" x14ac:dyDescent="0.3">
      <c r="A85" s="1" t="str">
        <v>Alycia Kunhert</v>
      </c>
      <c r="B85" s="1">
        <v>4</v>
      </c>
      <c r="C85" s="1">
        <v>6</v>
      </c>
      <c r="D85" s="48">
        <v>10</v>
      </c>
      <c r="E85" s="1">
        <v>6</v>
      </c>
      <c r="F85" s="1">
        <v>6</v>
      </c>
      <c r="G85" s="48">
        <v>12</v>
      </c>
      <c r="H85" s="1">
        <v>6</v>
      </c>
      <c r="I85" s="1">
        <v>6</v>
      </c>
      <c r="J85" s="48">
        <v>12</v>
      </c>
      <c r="K85" s="1">
        <v>6</v>
      </c>
      <c r="L85" s="1">
        <v>6</v>
      </c>
      <c r="M85" s="48">
        <v>12</v>
      </c>
      <c r="N85" s="1">
        <v>4</v>
      </c>
      <c r="O85" s="1">
        <v>6</v>
      </c>
      <c r="P85" s="48">
        <v>10</v>
      </c>
      <c r="Q85" s="1">
        <v>6</v>
      </c>
      <c r="R85" s="1">
        <v>6</v>
      </c>
      <c r="S85" s="48">
        <v>12</v>
      </c>
      <c r="T85" s="1">
        <v>6</v>
      </c>
      <c r="U85" s="1">
        <v>0</v>
      </c>
      <c r="V85" s="48">
        <v>6</v>
      </c>
      <c r="W85" s="1">
        <v>6</v>
      </c>
      <c r="X85" s="1">
        <v>6</v>
      </c>
      <c r="Y85" s="67">
        <v>12</v>
      </c>
      <c r="Z85" s="53">
        <v>86</v>
      </c>
    </row>
    <row r="86" spans="1:26" x14ac:dyDescent="0.3">
      <c r="A86" s="1" t="str">
        <v>Lisa Dohle</v>
      </c>
      <c r="B86" s="1">
        <v>0</v>
      </c>
      <c r="C86" s="1">
        <v>6</v>
      </c>
      <c r="D86" s="48">
        <v>6</v>
      </c>
      <c r="E86" s="1">
        <v>6</v>
      </c>
      <c r="F86" s="1">
        <v>0</v>
      </c>
      <c r="G86" s="48">
        <v>6</v>
      </c>
      <c r="H86" s="1">
        <v>6</v>
      </c>
      <c r="I86" s="1">
        <v>6</v>
      </c>
      <c r="J86" s="48">
        <v>12</v>
      </c>
      <c r="K86" s="1">
        <v>6</v>
      </c>
      <c r="L86" s="1">
        <v>6</v>
      </c>
      <c r="M86" s="48">
        <v>12</v>
      </c>
      <c r="N86" s="1">
        <v>6</v>
      </c>
      <c r="O86" s="1">
        <v>6</v>
      </c>
      <c r="P86" s="48">
        <v>12</v>
      </c>
      <c r="Q86" s="1">
        <v>6</v>
      </c>
      <c r="R86" s="1">
        <v>0</v>
      </c>
      <c r="S86" s="48">
        <v>6</v>
      </c>
      <c r="T86" s="1">
        <v>0</v>
      </c>
      <c r="U86" s="1">
        <v>6</v>
      </c>
      <c r="V86" s="48">
        <v>6</v>
      </c>
      <c r="W86" s="1">
        <v>6</v>
      </c>
      <c r="X86" s="1">
        <v>6</v>
      </c>
      <c r="Y86" s="67">
        <v>12</v>
      </c>
      <c r="Z86" s="53">
        <v>72</v>
      </c>
    </row>
    <row r="87" spans="1:26" x14ac:dyDescent="0.3">
      <c r="A87" s="1" t="str">
        <v>Mel Kuhnert</v>
      </c>
      <c r="B87" s="1">
        <v>6</v>
      </c>
      <c r="C87" s="106">
        <v>6</v>
      </c>
      <c r="D87" s="64">
        <v>12</v>
      </c>
      <c r="E87" s="1">
        <v>6</v>
      </c>
      <c r="F87" s="106">
        <v>4</v>
      </c>
      <c r="G87" s="64">
        <v>10</v>
      </c>
      <c r="H87" s="1">
        <v>6</v>
      </c>
      <c r="I87" s="106">
        <v>6</v>
      </c>
      <c r="J87" s="64">
        <v>12</v>
      </c>
      <c r="K87" s="1">
        <v>6</v>
      </c>
      <c r="L87" s="106">
        <v>6</v>
      </c>
      <c r="M87" s="64">
        <v>12</v>
      </c>
      <c r="N87" s="1">
        <v>6</v>
      </c>
      <c r="O87" s="106">
        <v>6</v>
      </c>
      <c r="P87" s="64">
        <v>12</v>
      </c>
      <c r="Q87" s="1">
        <v>6</v>
      </c>
      <c r="R87" s="106">
        <v>0</v>
      </c>
      <c r="S87" s="64">
        <v>6</v>
      </c>
      <c r="T87" s="1">
        <v>6</v>
      </c>
      <c r="U87" s="106">
        <v>6</v>
      </c>
      <c r="V87" s="64">
        <v>12</v>
      </c>
      <c r="W87" s="1">
        <v>0</v>
      </c>
      <c r="X87" s="106">
        <v>6</v>
      </c>
      <c r="Y87" s="123">
        <v>6</v>
      </c>
      <c r="Z87" s="121">
        <v>82</v>
      </c>
    </row>
    <row r="88" spans="1:26" ht="15" thickBot="1" x14ac:dyDescent="0.35">
      <c r="A88" s="81">
        <v>0</v>
      </c>
      <c r="B88" s="81">
        <v>0</v>
      </c>
      <c r="C88" s="1" t="str">
        <v>Drill</v>
      </c>
      <c r="D88" s="1">
        <v>0</v>
      </c>
      <c r="E88" s="81">
        <v>0</v>
      </c>
      <c r="F88" s="1" t="str">
        <v>Drill</v>
      </c>
      <c r="G88" s="1">
        <v>0</v>
      </c>
      <c r="H88" s="81">
        <v>0</v>
      </c>
      <c r="I88" s="1" t="str">
        <v>Drill</v>
      </c>
      <c r="J88" s="1">
        <v>0</v>
      </c>
      <c r="K88" s="81">
        <v>0</v>
      </c>
      <c r="L88" s="1" t="str">
        <v>Drill</v>
      </c>
      <c r="M88" s="1">
        <v>0</v>
      </c>
      <c r="N88" s="81">
        <v>0</v>
      </c>
      <c r="O88" s="1" t="str">
        <v>Drill</v>
      </c>
      <c r="P88" s="1">
        <v>3.5</v>
      </c>
      <c r="Q88" s="81">
        <v>0</v>
      </c>
      <c r="R88" s="1" t="str">
        <v>Drill</v>
      </c>
      <c r="S88" s="1">
        <v>2.5</v>
      </c>
      <c r="T88" s="81">
        <v>0</v>
      </c>
      <c r="U88" s="1" t="str">
        <v>Drill</v>
      </c>
      <c r="V88" s="1">
        <v>0</v>
      </c>
      <c r="W88" s="81">
        <v>0</v>
      </c>
      <c r="X88" s="1" t="str">
        <v>Drill</v>
      </c>
      <c r="Y88" s="2">
        <v>3</v>
      </c>
      <c r="Z88" s="116">
        <v>9</v>
      </c>
    </row>
    <row r="89" spans="1:26" ht="15" thickBot="1" x14ac:dyDescent="0.35">
      <c r="A89" s="81">
        <v>0</v>
      </c>
      <c r="B89" s="81">
        <v>0</v>
      </c>
      <c r="C89" s="1" t="str">
        <v>R1 Total</v>
      </c>
      <c r="D89" s="48">
        <v>34</v>
      </c>
      <c r="E89" s="81">
        <v>0</v>
      </c>
      <c r="F89" s="1" t="str">
        <v>R2 Total</v>
      </c>
      <c r="G89" s="48">
        <v>34</v>
      </c>
      <c r="H89" s="81">
        <v>0</v>
      </c>
      <c r="I89" s="1" t="str">
        <v>R3 Total</v>
      </c>
      <c r="J89" s="48">
        <v>42</v>
      </c>
      <c r="K89" s="81">
        <v>0</v>
      </c>
      <c r="L89" s="1" t="str">
        <v>R4 Total</v>
      </c>
      <c r="M89" s="48">
        <v>44</v>
      </c>
      <c r="N89" s="81">
        <v>0</v>
      </c>
      <c r="O89" s="1" t="str">
        <v>R5 Total</v>
      </c>
      <c r="P89" s="48">
        <v>37.5</v>
      </c>
      <c r="Q89" s="81">
        <v>0</v>
      </c>
      <c r="R89" s="1" t="str">
        <v>R6 Total</v>
      </c>
      <c r="S89" s="48">
        <v>32.5</v>
      </c>
      <c r="T89" s="81">
        <v>0</v>
      </c>
      <c r="U89" s="1" t="str">
        <v>R7 Total</v>
      </c>
      <c r="V89" s="48">
        <v>28</v>
      </c>
      <c r="W89" s="81">
        <v>0</v>
      </c>
      <c r="X89" s="1" t="str">
        <v>R8 Total</v>
      </c>
      <c r="Y89" s="67">
        <v>39</v>
      </c>
      <c r="Z89" s="51">
        <v>291</v>
      </c>
    </row>
    <row r="93" spans="1:26" ht="16.2" thickBot="1" x14ac:dyDescent="0.35">
      <c r="A93" s="117" t="str">
        <f>'Mid Coast'!A4</f>
        <v>Mid Coast</v>
      </c>
      <c r="B93" s="106" t="str">
        <f>'Mid Coast'!B5</f>
        <v>B</v>
      </c>
    </row>
    <row r="94" spans="1:26" ht="15" thickBot="1" x14ac:dyDescent="0.35">
      <c r="A94" s="2" t="str" cm="1">
        <f t="array" ref="A94:Z100">'Mid Coast'!A27:Z33</f>
        <v>Team Lances</v>
      </c>
      <c r="B94" s="80" t="str">
        <v>Round 1</v>
      </c>
      <c r="C94" s="85">
        <v>0</v>
      </c>
      <c r="D94" s="86">
        <v>0</v>
      </c>
      <c r="E94" s="80" t="str">
        <v>Round 2</v>
      </c>
      <c r="F94" s="85">
        <v>0</v>
      </c>
      <c r="G94" s="86">
        <v>0</v>
      </c>
      <c r="H94" s="80" t="str">
        <v>Round 3</v>
      </c>
      <c r="I94" s="85">
        <v>0</v>
      </c>
      <c r="J94" s="86">
        <v>0</v>
      </c>
      <c r="K94" s="80" t="str">
        <v>Round 4</v>
      </c>
      <c r="L94" s="85">
        <v>0</v>
      </c>
      <c r="M94" s="86">
        <v>0</v>
      </c>
      <c r="N94" s="80" t="str">
        <v>Round 5</v>
      </c>
      <c r="O94" s="85">
        <v>0</v>
      </c>
      <c r="P94" s="86">
        <v>0</v>
      </c>
      <c r="Q94" s="80" t="str">
        <v>Round 6</v>
      </c>
      <c r="R94" s="85">
        <v>0</v>
      </c>
      <c r="S94" s="86">
        <v>0</v>
      </c>
      <c r="T94" s="80" t="str">
        <v>Round 7</v>
      </c>
      <c r="U94" s="85">
        <v>0</v>
      </c>
      <c r="V94" s="86">
        <v>0</v>
      </c>
      <c r="W94" s="80" t="str">
        <v>Round 8</v>
      </c>
      <c r="X94" s="85">
        <v>0</v>
      </c>
      <c r="Y94" s="86">
        <v>0</v>
      </c>
      <c r="Z94" s="51" t="str">
        <v>TOTAL</v>
      </c>
    </row>
    <row r="95" spans="1:26" x14ac:dyDescent="0.3">
      <c r="A95" s="1" t="str">
        <v>David Gorton</v>
      </c>
      <c r="B95" s="3">
        <v>6</v>
      </c>
      <c r="C95" s="3">
        <v>0</v>
      </c>
      <c r="D95" s="46">
        <v>6</v>
      </c>
      <c r="E95" s="3">
        <v>6</v>
      </c>
      <c r="F95" s="3">
        <v>6</v>
      </c>
      <c r="G95" s="46">
        <v>12</v>
      </c>
      <c r="H95" s="3">
        <v>0</v>
      </c>
      <c r="I95" s="3">
        <v>6</v>
      </c>
      <c r="J95" s="46">
        <v>6</v>
      </c>
      <c r="K95" s="3">
        <v>6</v>
      </c>
      <c r="L95" s="3">
        <v>6</v>
      </c>
      <c r="M95" s="46">
        <v>12</v>
      </c>
      <c r="N95" s="3">
        <v>6</v>
      </c>
      <c r="O95" s="3">
        <v>6</v>
      </c>
      <c r="P95" s="46">
        <v>12</v>
      </c>
      <c r="Q95" s="3">
        <v>6</v>
      </c>
      <c r="R95" s="3">
        <v>6</v>
      </c>
      <c r="S95" s="46">
        <v>12</v>
      </c>
      <c r="T95" s="3">
        <v>6</v>
      </c>
      <c r="U95" s="3">
        <v>0</v>
      </c>
      <c r="V95" s="46">
        <v>6</v>
      </c>
      <c r="W95" s="3">
        <v>6</v>
      </c>
      <c r="X95" s="3">
        <v>6</v>
      </c>
      <c r="Y95" s="66">
        <v>12</v>
      </c>
      <c r="Z95" s="52">
        <v>78</v>
      </c>
    </row>
    <row r="96" spans="1:26" x14ac:dyDescent="0.3">
      <c r="A96" s="1" t="str">
        <v>Steve Bradshaw</v>
      </c>
      <c r="B96" s="1">
        <v>0</v>
      </c>
      <c r="C96" s="1">
        <v>6</v>
      </c>
      <c r="D96" s="48">
        <v>6</v>
      </c>
      <c r="E96" s="1">
        <v>2</v>
      </c>
      <c r="F96" s="1">
        <v>0</v>
      </c>
      <c r="G96" s="48">
        <v>2</v>
      </c>
      <c r="H96" s="1">
        <v>0</v>
      </c>
      <c r="I96" s="1">
        <v>6</v>
      </c>
      <c r="J96" s="48">
        <v>6</v>
      </c>
      <c r="K96" s="1">
        <v>6</v>
      </c>
      <c r="L96" s="1">
        <v>6</v>
      </c>
      <c r="M96" s="48">
        <v>12</v>
      </c>
      <c r="N96" s="1">
        <v>6</v>
      </c>
      <c r="O96" s="1">
        <v>6</v>
      </c>
      <c r="P96" s="48">
        <v>12</v>
      </c>
      <c r="Q96" s="1">
        <v>6</v>
      </c>
      <c r="R96" s="1">
        <v>0</v>
      </c>
      <c r="S96" s="48">
        <v>6</v>
      </c>
      <c r="T96" s="1">
        <v>0</v>
      </c>
      <c r="U96" s="1">
        <v>0</v>
      </c>
      <c r="V96" s="48">
        <v>0</v>
      </c>
      <c r="W96" s="1">
        <v>6</v>
      </c>
      <c r="X96" s="1">
        <v>6</v>
      </c>
      <c r="Y96" s="67">
        <v>12</v>
      </c>
      <c r="Z96" s="53">
        <v>56</v>
      </c>
    </row>
    <row r="97" spans="1:26" x14ac:dyDescent="0.3">
      <c r="A97" s="1" t="str">
        <v>Matt Gorton</v>
      </c>
      <c r="B97" s="1">
        <v>0</v>
      </c>
      <c r="C97" s="1">
        <v>6</v>
      </c>
      <c r="D97" s="48">
        <v>6</v>
      </c>
      <c r="E97" s="1">
        <v>6</v>
      </c>
      <c r="F97" s="1">
        <v>0</v>
      </c>
      <c r="G97" s="48">
        <v>6</v>
      </c>
      <c r="H97" s="1">
        <v>6</v>
      </c>
      <c r="I97" s="1">
        <v>6</v>
      </c>
      <c r="J97" s="48">
        <v>12</v>
      </c>
      <c r="K97" s="1">
        <v>6</v>
      </c>
      <c r="L97" s="1">
        <v>6</v>
      </c>
      <c r="M97" s="48">
        <v>12</v>
      </c>
      <c r="N97" s="1">
        <v>0</v>
      </c>
      <c r="O97" s="1">
        <v>6</v>
      </c>
      <c r="P97" s="48">
        <v>6</v>
      </c>
      <c r="Q97" s="1">
        <v>0</v>
      </c>
      <c r="R97" s="1">
        <v>6</v>
      </c>
      <c r="S97" s="48">
        <v>6</v>
      </c>
      <c r="T97" s="1">
        <v>0</v>
      </c>
      <c r="U97" s="1">
        <v>6</v>
      </c>
      <c r="V97" s="48">
        <v>6</v>
      </c>
      <c r="W97" s="1">
        <v>6</v>
      </c>
      <c r="X97" s="1">
        <v>6</v>
      </c>
      <c r="Y97" s="67">
        <v>12</v>
      </c>
      <c r="Z97" s="53">
        <v>66</v>
      </c>
    </row>
    <row r="98" spans="1:26" x14ac:dyDescent="0.3">
      <c r="A98" s="1" t="str">
        <v>Jackson Gorton</v>
      </c>
      <c r="B98" s="1">
        <v>6</v>
      </c>
      <c r="C98" s="1">
        <v>0</v>
      </c>
      <c r="D98" s="48">
        <v>6</v>
      </c>
      <c r="E98" s="1">
        <v>0</v>
      </c>
      <c r="F98" s="1">
        <v>6</v>
      </c>
      <c r="G98" s="48">
        <v>6</v>
      </c>
      <c r="H98" s="1">
        <v>6</v>
      </c>
      <c r="I98" s="1">
        <v>6</v>
      </c>
      <c r="J98" s="48">
        <v>12</v>
      </c>
      <c r="K98" s="1">
        <v>6</v>
      </c>
      <c r="L98" s="1">
        <v>0</v>
      </c>
      <c r="M98" s="48">
        <v>6</v>
      </c>
      <c r="N98" s="1">
        <v>0</v>
      </c>
      <c r="O98" s="1">
        <v>6</v>
      </c>
      <c r="P98" s="48">
        <v>6</v>
      </c>
      <c r="Q98" s="1">
        <v>6</v>
      </c>
      <c r="R98" s="1">
        <v>0</v>
      </c>
      <c r="S98" s="48">
        <v>6</v>
      </c>
      <c r="T98" s="1">
        <v>6</v>
      </c>
      <c r="U98" s="1">
        <v>6</v>
      </c>
      <c r="V98" s="48">
        <v>12</v>
      </c>
      <c r="W98" s="1">
        <v>6</v>
      </c>
      <c r="X98" s="1">
        <v>6</v>
      </c>
      <c r="Y98" s="67">
        <v>12</v>
      </c>
      <c r="Z98" s="53">
        <v>66</v>
      </c>
    </row>
    <row r="99" spans="1:26" ht="15" thickBot="1" x14ac:dyDescent="0.35">
      <c r="A99" s="81">
        <v>0</v>
      </c>
      <c r="B99" s="81">
        <v>0</v>
      </c>
      <c r="C99" s="1" t="str">
        <v>Drill</v>
      </c>
      <c r="D99" s="1">
        <v>2.5</v>
      </c>
      <c r="E99" s="81">
        <v>0</v>
      </c>
      <c r="F99" s="1" t="str">
        <v>Drill</v>
      </c>
      <c r="G99" s="1">
        <v>3.5</v>
      </c>
      <c r="H99" s="81">
        <v>0</v>
      </c>
      <c r="I99" s="1" t="str">
        <v>Drill</v>
      </c>
      <c r="J99" s="1">
        <v>2.5</v>
      </c>
      <c r="K99" s="81">
        <v>0</v>
      </c>
      <c r="L99" s="1" t="str">
        <v>Drill</v>
      </c>
      <c r="M99" s="1">
        <v>2.5</v>
      </c>
      <c r="N99" s="81">
        <v>0</v>
      </c>
      <c r="O99" s="1" t="str">
        <v>Drill</v>
      </c>
      <c r="P99" s="1">
        <v>5</v>
      </c>
      <c r="Q99" s="81">
        <v>0</v>
      </c>
      <c r="R99" s="1" t="str">
        <v>Drill</v>
      </c>
      <c r="S99" s="1">
        <v>4</v>
      </c>
      <c r="T99" s="81">
        <v>0</v>
      </c>
      <c r="U99" s="1" t="str">
        <v>Drill</v>
      </c>
      <c r="V99" s="1">
        <v>4</v>
      </c>
      <c r="W99" s="81">
        <v>0</v>
      </c>
      <c r="X99" s="1" t="str">
        <v>Drill</v>
      </c>
      <c r="Y99" s="2">
        <v>5</v>
      </c>
      <c r="Z99" s="121">
        <v>29</v>
      </c>
    </row>
    <row r="100" spans="1:26" ht="15" thickBot="1" x14ac:dyDescent="0.35">
      <c r="A100" s="81">
        <v>0</v>
      </c>
      <c r="B100" s="81">
        <v>0</v>
      </c>
      <c r="C100" s="1" t="str">
        <v>R1 Total</v>
      </c>
      <c r="D100" s="48">
        <v>26.5</v>
      </c>
      <c r="E100" s="81">
        <v>0</v>
      </c>
      <c r="F100" s="1" t="str">
        <v>R2 Total</v>
      </c>
      <c r="G100" s="48">
        <v>29.5</v>
      </c>
      <c r="H100" s="81">
        <v>0</v>
      </c>
      <c r="I100" s="1" t="str">
        <v>R3 Total</v>
      </c>
      <c r="J100" s="48">
        <v>38.5</v>
      </c>
      <c r="K100" s="81">
        <v>0</v>
      </c>
      <c r="L100" s="1" t="str">
        <v>R4 Total</v>
      </c>
      <c r="M100" s="48">
        <v>44.5</v>
      </c>
      <c r="N100" s="81">
        <v>0</v>
      </c>
      <c r="O100" s="1" t="str">
        <v>R5 Total</v>
      </c>
      <c r="P100" s="48">
        <v>41</v>
      </c>
      <c r="Q100" s="81">
        <v>0</v>
      </c>
      <c r="R100" s="1" t="str">
        <v>R6 Total</v>
      </c>
      <c r="S100" s="48">
        <v>34</v>
      </c>
      <c r="T100" s="81">
        <v>0</v>
      </c>
      <c r="U100" s="1" t="str">
        <v>R7 Total</v>
      </c>
      <c r="V100" s="48">
        <v>28</v>
      </c>
      <c r="W100" s="81">
        <v>0</v>
      </c>
      <c r="X100" s="1" t="str">
        <v>R8 Total</v>
      </c>
      <c r="Y100" s="67">
        <v>53</v>
      </c>
      <c r="Z100" s="51">
        <v>295</v>
      </c>
    </row>
    <row r="102" spans="1:26" ht="16.2" thickBot="1" x14ac:dyDescent="0.35">
      <c r="A102" s="117" t="str">
        <f>Gunnedah!A4</f>
        <v>Gunnedah</v>
      </c>
      <c r="B102" s="106" t="str">
        <f>Gunnedah!B5</f>
        <v>C</v>
      </c>
    </row>
    <row r="103" spans="1:26" ht="15" thickBot="1" x14ac:dyDescent="0.35">
      <c r="A103" s="107" t="str" cm="1">
        <f t="array" ref="A103:Z109">Gunnedah!A27:Z33</f>
        <v>Team Lances</v>
      </c>
      <c r="B103" s="80" t="str">
        <v>Round 1</v>
      </c>
      <c r="C103" s="85">
        <v>0</v>
      </c>
      <c r="D103" s="86">
        <v>0</v>
      </c>
      <c r="E103" s="80" t="str">
        <v>Round 2</v>
      </c>
      <c r="F103" s="85">
        <v>0</v>
      </c>
      <c r="G103" s="86">
        <v>0</v>
      </c>
      <c r="H103" s="80" t="str">
        <v>Round 3</v>
      </c>
      <c r="I103" s="85">
        <v>0</v>
      </c>
      <c r="J103" s="86">
        <v>0</v>
      </c>
      <c r="K103" s="80" t="str">
        <v>Round 4</v>
      </c>
      <c r="L103" s="85">
        <v>0</v>
      </c>
      <c r="M103" s="86">
        <v>0</v>
      </c>
      <c r="N103" s="80" t="str">
        <v>Round 5</v>
      </c>
      <c r="O103" s="85">
        <v>0</v>
      </c>
      <c r="P103" s="86">
        <v>0</v>
      </c>
      <c r="Q103" s="80" t="str">
        <v>Round 6</v>
      </c>
      <c r="R103" s="85">
        <v>0</v>
      </c>
      <c r="S103" s="86">
        <v>0</v>
      </c>
      <c r="T103" s="80" t="str">
        <v>Round 7</v>
      </c>
      <c r="U103" s="85">
        <v>0</v>
      </c>
      <c r="V103" s="86">
        <v>0</v>
      </c>
      <c r="W103" s="80" t="str">
        <v>Round 8</v>
      </c>
      <c r="X103" s="85">
        <v>0</v>
      </c>
      <c r="Y103" s="86">
        <v>0</v>
      </c>
      <c r="Z103" s="51" t="str">
        <v>TOTAL</v>
      </c>
    </row>
    <row r="104" spans="1:26" x14ac:dyDescent="0.3">
      <c r="A104" s="1" t="str">
        <v>Steven Craig</v>
      </c>
      <c r="B104" s="3">
        <v>6</v>
      </c>
      <c r="C104" s="3">
        <v>6</v>
      </c>
      <c r="D104" s="46">
        <v>12</v>
      </c>
      <c r="E104" s="3">
        <v>6</v>
      </c>
      <c r="F104" s="3">
        <v>4</v>
      </c>
      <c r="G104" s="46">
        <v>10</v>
      </c>
      <c r="H104" s="3">
        <v>6</v>
      </c>
      <c r="I104" s="3">
        <v>0</v>
      </c>
      <c r="J104" s="46">
        <v>6</v>
      </c>
      <c r="K104" s="3">
        <v>0</v>
      </c>
      <c r="L104" s="3">
        <v>6</v>
      </c>
      <c r="M104" s="46">
        <v>6</v>
      </c>
      <c r="N104" s="3">
        <v>6</v>
      </c>
      <c r="O104" s="3">
        <v>0</v>
      </c>
      <c r="P104" s="46">
        <v>6</v>
      </c>
      <c r="Q104" s="3">
        <v>6</v>
      </c>
      <c r="R104" s="3">
        <v>0</v>
      </c>
      <c r="S104" s="46">
        <v>6</v>
      </c>
      <c r="T104" s="3">
        <v>6</v>
      </c>
      <c r="U104" s="3">
        <v>6</v>
      </c>
      <c r="V104" s="46">
        <v>12</v>
      </c>
      <c r="W104" s="3">
        <v>6</v>
      </c>
      <c r="X104" s="3">
        <v>6</v>
      </c>
      <c r="Y104" s="46">
        <v>12</v>
      </c>
      <c r="Z104" s="60">
        <v>70</v>
      </c>
    </row>
    <row r="105" spans="1:26" x14ac:dyDescent="0.3">
      <c r="A105" s="1" t="str">
        <v>Lauren Redgate</v>
      </c>
      <c r="B105" s="1">
        <v>0</v>
      </c>
      <c r="C105" s="1">
        <v>6</v>
      </c>
      <c r="D105" s="48">
        <v>6</v>
      </c>
      <c r="E105" s="1">
        <v>4</v>
      </c>
      <c r="F105" s="1">
        <v>4</v>
      </c>
      <c r="G105" s="48">
        <v>8</v>
      </c>
      <c r="H105" s="1">
        <v>0</v>
      </c>
      <c r="I105" s="1">
        <v>6</v>
      </c>
      <c r="J105" s="48">
        <v>6</v>
      </c>
      <c r="K105" s="1">
        <v>4</v>
      </c>
      <c r="L105" s="1">
        <v>0</v>
      </c>
      <c r="M105" s="48">
        <v>4</v>
      </c>
      <c r="N105" s="1">
        <v>6</v>
      </c>
      <c r="O105" s="1">
        <v>0</v>
      </c>
      <c r="P105" s="48">
        <v>6</v>
      </c>
      <c r="Q105" s="1">
        <v>6</v>
      </c>
      <c r="R105" s="1">
        <v>0</v>
      </c>
      <c r="S105" s="48">
        <v>6</v>
      </c>
      <c r="T105" s="1">
        <v>6</v>
      </c>
      <c r="U105" s="1">
        <v>4</v>
      </c>
      <c r="V105" s="48">
        <v>10</v>
      </c>
      <c r="W105" s="1">
        <v>4</v>
      </c>
      <c r="X105" s="1">
        <v>4</v>
      </c>
      <c r="Y105" s="48">
        <v>8</v>
      </c>
      <c r="Z105" s="50">
        <v>54</v>
      </c>
    </row>
    <row r="106" spans="1:26" x14ac:dyDescent="0.3">
      <c r="A106" s="1" t="str">
        <v>Isabelle Kesby</v>
      </c>
      <c r="B106" s="1">
        <v>0</v>
      </c>
      <c r="C106" s="1">
        <v>4</v>
      </c>
      <c r="D106" s="48">
        <v>4</v>
      </c>
      <c r="E106" s="1">
        <v>6</v>
      </c>
      <c r="F106" s="1">
        <v>6</v>
      </c>
      <c r="G106" s="48">
        <v>12</v>
      </c>
      <c r="H106" s="1">
        <v>0</v>
      </c>
      <c r="I106" s="1">
        <v>0</v>
      </c>
      <c r="J106" s="48">
        <v>0</v>
      </c>
      <c r="K106" s="1">
        <v>0</v>
      </c>
      <c r="L106" s="1">
        <v>6</v>
      </c>
      <c r="M106" s="48">
        <v>6</v>
      </c>
      <c r="N106" s="1">
        <v>6</v>
      </c>
      <c r="O106" s="1">
        <v>6</v>
      </c>
      <c r="P106" s="48">
        <v>12</v>
      </c>
      <c r="Q106" s="1">
        <v>0</v>
      </c>
      <c r="R106" s="1">
        <v>6</v>
      </c>
      <c r="S106" s="48">
        <v>6</v>
      </c>
      <c r="T106" s="1">
        <v>6</v>
      </c>
      <c r="U106" s="1">
        <v>6</v>
      </c>
      <c r="V106" s="48">
        <v>12</v>
      </c>
      <c r="W106" s="1">
        <v>6</v>
      </c>
      <c r="X106" s="1">
        <v>6</v>
      </c>
      <c r="Y106" s="48">
        <v>12</v>
      </c>
      <c r="Z106" s="50">
        <v>64</v>
      </c>
    </row>
    <row r="107" spans="1:26" x14ac:dyDescent="0.3">
      <c r="A107" s="1" t="str">
        <v>SPARE</v>
      </c>
      <c r="B107" s="1">
        <v>0</v>
      </c>
      <c r="C107" s="106">
        <v>0</v>
      </c>
      <c r="D107" s="64">
        <v>0</v>
      </c>
      <c r="E107" s="1">
        <v>0</v>
      </c>
      <c r="F107" s="106">
        <v>0</v>
      </c>
      <c r="G107" s="64">
        <v>0</v>
      </c>
      <c r="H107" s="1">
        <v>0</v>
      </c>
      <c r="I107" s="106">
        <v>0</v>
      </c>
      <c r="J107" s="64">
        <v>0</v>
      </c>
      <c r="K107" s="1">
        <v>0</v>
      </c>
      <c r="L107" s="106">
        <v>0</v>
      </c>
      <c r="M107" s="64">
        <v>0</v>
      </c>
      <c r="N107" s="1">
        <v>6</v>
      </c>
      <c r="O107" s="106">
        <v>6</v>
      </c>
      <c r="P107" s="64">
        <v>12</v>
      </c>
      <c r="Q107" s="1">
        <v>6</v>
      </c>
      <c r="R107" s="106">
        <v>4</v>
      </c>
      <c r="S107" s="64">
        <v>10</v>
      </c>
      <c r="T107" s="1">
        <v>6</v>
      </c>
      <c r="U107" s="106">
        <v>0</v>
      </c>
      <c r="V107" s="64">
        <v>6</v>
      </c>
      <c r="W107" s="1">
        <v>6</v>
      </c>
      <c r="X107" s="106">
        <v>6</v>
      </c>
      <c r="Y107" s="64">
        <v>12</v>
      </c>
      <c r="Z107" s="61">
        <v>40</v>
      </c>
    </row>
    <row r="108" spans="1:26" ht="15" thickBot="1" x14ac:dyDescent="0.35">
      <c r="A108" s="81">
        <v>0</v>
      </c>
      <c r="B108" s="81">
        <v>0</v>
      </c>
      <c r="C108" s="1" t="str">
        <v>Drill</v>
      </c>
      <c r="D108" s="1">
        <v>0</v>
      </c>
      <c r="E108" s="81">
        <v>0</v>
      </c>
      <c r="F108" s="1" t="str">
        <v>Drill</v>
      </c>
      <c r="G108" s="1">
        <v>0</v>
      </c>
      <c r="H108" s="81">
        <v>0</v>
      </c>
      <c r="I108" s="1" t="str">
        <v>Drill</v>
      </c>
      <c r="J108" s="1">
        <v>0</v>
      </c>
      <c r="K108" s="81">
        <v>0</v>
      </c>
      <c r="L108" s="1" t="str">
        <v>Drill</v>
      </c>
      <c r="M108" s="1">
        <v>0</v>
      </c>
      <c r="N108" s="81">
        <v>0</v>
      </c>
      <c r="O108" s="1" t="str">
        <v>Drill</v>
      </c>
      <c r="P108" s="1">
        <v>0</v>
      </c>
      <c r="Q108" s="81">
        <v>0</v>
      </c>
      <c r="R108" s="1" t="str">
        <v>Drill</v>
      </c>
      <c r="S108" s="1">
        <v>1</v>
      </c>
      <c r="T108" s="81">
        <v>0</v>
      </c>
      <c r="U108" s="1" t="str">
        <v>Drill</v>
      </c>
      <c r="V108" s="1">
        <v>0</v>
      </c>
      <c r="W108" s="81">
        <v>0</v>
      </c>
      <c r="X108" s="1" t="str">
        <v>Drill</v>
      </c>
      <c r="Y108" s="1">
        <v>0</v>
      </c>
      <c r="Z108" s="61">
        <v>1</v>
      </c>
    </row>
    <row r="109" spans="1:26" ht="15" thickBot="1" x14ac:dyDescent="0.35">
      <c r="A109" s="81">
        <v>0</v>
      </c>
      <c r="B109" s="81">
        <v>0</v>
      </c>
      <c r="C109" s="1" t="str">
        <v>R1 Total</v>
      </c>
      <c r="D109" s="48">
        <v>22</v>
      </c>
      <c r="E109" s="81">
        <v>0</v>
      </c>
      <c r="F109" s="1" t="str">
        <v>R2 Total</v>
      </c>
      <c r="G109" s="48">
        <v>30</v>
      </c>
      <c r="H109" s="81">
        <v>0</v>
      </c>
      <c r="I109" s="1" t="str">
        <v>R3 Total</v>
      </c>
      <c r="J109" s="48">
        <v>12</v>
      </c>
      <c r="K109" s="81">
        <v>0</v>
      </c>
      <c r="L109" s="1" t="str">
        <v>R4 Total</v>
      </c>
      <c r="M109" s="48">
        <v>16</v>
      </c>
      <c r="N109" s="81">
        <v>0</v>
      </c>
      <c r="O109" s="1" t="str">
        <v>R5 Total</v>
      </c>
      <c r="P109" s="48">
        <v>36</v>
      </c>
      <c r="Q109" s="81">
        <v>0</v>
      </c>
      <c r="R109" s="1" t="str">
        <v>R6 Total</v>
      </c>
      <c r="S109" s="48">
        <v>29</v>
      </c>
      <c r="T109" s="81">
        <v>0</v>
      </c>
      <c r="U109" s="1" t="str">
        <v>R7 Total</v>
      </c>
      <c r="V109" s="48">
        <v>40</v>
      </c>
      <c r="W109" s="81">
        <v>0</v>
      </c>
      <c r="X109" s="1" t="str">
        <v>R8 Total</v>
      </c>
      <c r="Y109" s="67">
        <v>44</v>
      </c>
      <c r="Z109" s="51">
        <v>229</v>
      </c>
    </row>
    <row r="112" spans="1:26" ht="16.2" thickBot="1" x14ac:dyDescent="0.35">
      <c r="A112" s="117" t="str">
        <f>Albury!A4</f>
        <v>Albury</v>
      </c>
      <c r="B112" s="106" t="str">
        <f>Albury!B5</f>
        <v>A</v>
      </c>
    </row>
    <row r="113" spans="1:26" ht="15" thickBot="1" x14ac:dyDescent="0.35">
      <c r="A113" s="107" t="str" cm="1">
        <f t="array" ref="A113:Z119">Albury!A27:Z33</f>
        <v>Team Lances</v>
      </c>
      <c r="B113" s="80" t="str">
        <v>Round 1</v>
      </c>
      <c r="C113" s="85">
        <v>0</v>
      </c>
      <c r="D113" s="86">
        <v>0</v>
      </c>
      <c r="E113" s="80" t="str">
        <v>Round 2</v>
      </c>
      <c r="F113" s="85">
        <v>0</v>
      </c>
      <c r="G113" s="86">
        <v>0</v>
      </c>
      <c r="H113" s="80" t="str">
        <v>Round 3</v>
      </c>
      <c r="I113" s="85">
        <v>0</v>
      </c>
      <c r="J113" s="86">
        <v>0</v>
      </c>
      <c r="K113" s="80" t="str">
        <v>Round 4</v>
      </c>
      <c r="L113" s="85">
        <v>0</v>
      </c>
      <c r="M113" s="86">
        <v>0</v>
      </c>
      <c r="N113" s="80" t="str">
        <v>Round 5</v>
      </c>
      <c r="O113" s="85">
        <v>0</v>
      </c>
      <c r="P113" s="86">
        <v>0</v>
      </c>
      <c r="Q113" s="80" t="str">
        <v>Round 6</v>
      </c>
      <c r="R113" s="85">
        <v>0</v>
      </c>
      <c r="S113" s="86">
        <v>0</v>
      </c>
      <c r="T113" s="80" t="str">
        <v>Round 7</v>
      </c>
      <c r="U113" s="85">
        <v>0</v>
      </c>
      <c r="V113" s="86">
        <v>0</v>
      </c>
      <c r="W113" s="80" t="str">
        <v>Round 8</v>
      </c>
      <c r="X113" s="85">
        <v>0</v>
      </c>
      <c r="Y113" s="85">
        <v>0</v>
      </c>
      <c r="Z113" s="51" t="str">
        <v>TOTAL</v>
      </c>
    </row>
    <row r="114" spans="1:26" x14ac:dyDescent="0.3">
      <c r="A114" s="1" t="str">
        <v>Jake Van Dorssen</v>
      </c>
      <c r="B114" s="3">
        <v>6</v>
      </c>
      <c r="C114" s="3">
        <v>6</v>
      </c>
      <c r="D114" s="46">
        <v>12</v>
      </c>
      <c r="E114" s="3">
        <v>6</v>
      </c>
      <c r="F114" s="3">
        <v>6</v>
      </c>
      <c r="G114" s="46">
        <v>12</v>
      </c>
      <c r="H114" s="3">
        <v>6</v>
      </c>
      <c r="I114" s="3">
        <v>6</v>
      </c>
      <c r="J114" s="46">
        <v>12</v>
      </c>
      <c r="K114" s="3">
        <v>6</v>
      </c>
      <c r="L114" s="3">
        <v>6</v>
      </c>
      <c r="M114" s="46">
        <v>12</v>
      </c>
      <c r="N114" s="3">
        <v>0</v>
      </c>
      <c r="O114" s="3">
        <v>6</v>
      </c>
      <c r="P114" s="46">
        <v>6</v>
      </c>
      <c r="Q114" s="3">
        <v>6</v>
      </c>
      <c r="R114" s="3">
        <v>6</v>
      </c>
      <c r="S114" s="46">
        <v>12</v>
      </c>
      <c r="T114" s="3">
        <v>6</v>
      </c>
      <c r="U114" s="3">
        <v>6</v>
      </c>
      <c r="V114" s="46">
        <v>12</v>
      </c>
      <c r="W114" s="3">
        <v>6</v>
      </c>
      <c r="X114" s="3">
        <v>6</v>
      </c>
      <c r="Y114" s="66">
        <v>12</v>
      </c>
      <c r="Z114" s="120">
        <v>90</v>
      </c>
    </row>
    <row r="115" spans="1:26" x14ac:dyDescent="0.3">
      <c r="A115" s="1" t="str">
        <v>Neville Rathbone</v>
      </c>
      <c r="B115" s="1">
        <v>6</v>
      </c>
      <c r="C115" s="1">
        <v>6</v>
      </c>
      <c r="D115" s="48">
        <v>12</v>
      </c>
      <c r="E115" s="1">
        <v>6</v>
      </c>
      <c r="F115" s="1">
        <v>6</v>
      </c>
      <c r="G115" s="48">
        <v>12</v>
      </c>
      <c r="H115" s="1">
        <v>6</v>
      </c>
      <c r="I115" s="1">
        <v>6</v>
      </c>
      <c r="J115" s="48">
        <v>12</v>
      </c>
      <c r="K115" s="1">
        <v>6</v>
      </c>
      <c r="L115" s="1">
        <v>6</v>
      </c>
      <c r="M115" s="48">
        <v>12</v>
      </c>
      <c r="N115" s="1">
        <v>6</v>
      </c>
      <c r="O115" s="1">
        <v>6</v>
      </c>
      <c r="P115" s="48">
        <v>12</v>
      </c>
      <c r="Q115" s="1">
        <v>6</v>
      </c>
      <c r="R115" s="1">
        <v>4</v>
      </c>
      <c r="S115" s="48">
        <v>10</v>
      </c>
      <c r="T115" s="1">
        <v>6</v>
      </c>
      <c r="U115" s="1">
        <v>6</v>
      </c>
      <c r="V115" s="48">
        <v>12</v>
      </c>
      <c r="W115" s="1">
        <v>6</v>
      </c>
      <c r="X115" s="1">
        <v>6</v>
      </c>
      <c r="Y115" s="67">
        <v>12</v>
      </c>
      <c r="Z115" s="53">
        <v>94</v>
      </c>
    </row>
    <row r="116" spans="1:26" x14ac:dyDescent="0.3">
      <c r="A116" s="1" t="str">
        <v>Byron Biffin</v>
      </c>
      <c r="B116" s="1">
        <v>0</v>
      </c>
      <c r="C116" s="1">
        <v>6</v>
      </c>
      <c r="D116" s="48">
        <v>6</v>
      </c>
      <c r="E116" s="1">
        <v>6</v>
      </c>
      <c r="F116" s="1">
        <v>6</v>
      </c>
      <c r="G116" s="48">
        <v>12</v>
      </c>
      <c r="H116" s="1">
        <v>6</v>
      </c>
      <c r="I116" s="1">
        <v>6</v>
      </c>
      <c r="J116" s="48">
        <v>12</v>
      </c>
      <c r="K116" s="1">
        <v>6</v>
      </c>
      <c r="L116" s="1">
        <v>6</v>
      </c>
      <c r="M116" s="48">
        <v>12</v>
      </c>
      <c r="N116" s="1">
        <v>6</v>
      </c>
      <c r="O116" s="1">
        <v>6</v>
      </c>
      <c r="P116" s="48">
        <v>12</v>
      </c>
      <c r="Q116" s="1">
        <v>6</v>
      </c>
      <c r="R116" s="1">
        <v>6</v>
      </c>
      <c r="S116" s="48">
        <v>12</v>
      </c>
      <c r="T116" s="1">
        <v>6</v>
      </c>
      <c r="U116" s="1">
        <v>6</v>
      </c>
      <c r="V116" s="48">
        <v>12</v>
      </c>
      <c r="W116" s="1">
        <v>6</v>
      </c>
      <c r="X116" s="1">
        <v>6</v>
      </c>
      <c r="Y116" s="67">
        <v>12</v>
      </c>
      <c r="Z116" s="53">
        <v>90</v>
      </c>
    </row>
    <row r="117" spans="1:26" x14ac:dyDescent="0.3">
      <c r="A117" s="1" t="str">
        <v>SPARE</v>
      </c>
      <c r="B117" s="1">
        <v>6</v>
      </c>
      <c r="C117" s="1">
        <v>6</v>
      </c>
      <c r="D117" s="48">
        <v>12</v>
      </c>
      <c r="E117" s="1">
        <v>6</v>
      </c>
      <c r="F117" s="1">
        <v>6</v>
      </c>
      <c r="G117" s="48">
        <v>12</v>
      </c>
      <c r="H117" s="1">
        <v>6</v>
      </c>
      <c r="I117" s="1">
        <v>6</v>
      </c>
      <c r="J117" s="48">
        <v>12</v>
      </c>
      <c r="K117" s="1">
        <v>6</v>
      </c>
      <c r="L117" s="1">
        <v>6</v>
      </c>
      <c r="M117" s="48">
        <v>12</v>
      </c>
      <c r="N117" s="1">
        <v>6</v>
      </c>
      <c r="O117" s="1">
        <v>6</v>
      </c>
      <c r="P117" s="48">
        <v>12</v>
      </c>
      <c r="Q117" s="1">
        <v>6</v>
      </c>
      <c r="R117" s="1">
        <v>6</v>
      </c>
      <c r="S117" s="48">
        <v>12</v>
      </c>
      <c r="T117" s="1">
        <v>6</v>
      </c>
      <c r="U117" s="1">
        <v>6</v>
      </c>
      <c r="V117" s="48">
        <v>12</v>
      </c>
      <c r="W117" s="1">
        <v>6</v>
      </c>
      <c r="X117" s="1">
        <v>6</v>
      </c>
      <c r="Y117" s="67">
        <v>12</v>
      </c>
      <c r="Z117" s="53">
        <v>96</v>
      </c>
    </row>
    <row r="118" spans="1:26" ht="15" thickBot="1" x14ac:dyDescent="0.35">
      <c r="A118" s="81">
        <v>0</v>
      </c>
      <c r="B118" s="81">
        <v>0</v>
      </c>
      <c r="C118" s="1" t="str">
        <v>Drill</v>
      </c>
      <c r="D118" s="1">
        <v>0</v>
      </c>
      <c r="E118" s="81">
        <v>0</v>
      </c>
      <c r="F118" s="1" t="str">
        <v>Drill</v>
      </c>
      <c r="G118" s="1">
        <v>1.5</v>
      </c>
      <c r="H118" s="81">
        <v>0</v>
      </c>
      <c r="I118" s="1" t="str">
        <v>Drill</v>
      </c>
      <c r="J118" s="1">
        <v>0</v>
      </c>
      <c r="K118" s="81">
        <v>0</v>
      </c>
      <c r="L118" s="1" t="str">
        <v>Drill</v>
      </c>
      <c r="M118" s="1">
        <v>0</v>
      </c>
      <c r="N118" s="81">
        <v>0</v>
      </c>
      <c r="O118" s="1" t="str">
        <v>Drill</v>
      </c>
      <c r="P118" s="1">
        <v>0</v>
      </c>
      <c r="Q118" s="81">
        <v>0</v>
      </c>
      <c r="R118" s="1" t="str">
        <v>Drill</v>
      </c>
      <c r="S118" s="1">
        <v>0</v>
      </c>
      <c r="T118" s="81">
        <v>0</v>
      </c>
      <c r="U118" s="1" t="str">
        <v>Drill</v>
      </c>
      <c r="V118" s="1">
        <v>0</v>
      </c>
      <c r="W118" s="81">
        <v>0</v>
      </c>
      <c r="X118" s="1" t="str">
        <v>Drill</v>
      </c>
      <c r="Y118" s="2">
        <v>0</v>
      </c>
      <c r="Z118" s="121">
        <v>1.5</v>
      </c>
    </row>
    <row r="119" spans="1:26" ht="15" thickBot="1" x14ac:dyDescent="0.35">
      <c r="A119" s="81">
        <v>0</v>
      </c>
      <c r="B119" s="81">
        <v>0</v>
      </c>
      <c r="C119" s="1" t="str">
        <v>R1 Total</v>
      </c>
      <c r="D119" s="48">
        <v>42</v>
      </c>
      <c r="E119" s="81">
        <v>0</v>
      </c>
      <c r="F119" s="1" t="str">
        <v>R2 Total</v>
      </c>
      <c r="G119" s="48">
        <v>49.5</v>
      </c>
      <c r="H119" s="81">
        <v>0</v>
      </c>
      <c r="I119" s="1" t="str">
        <v>R3 Total</v>
      </c>
      <c r="J119" s="48">
        <v>48</v>
      </c>
      <c r="K119" s="81">
        <v>0</v>
      </c>
      <c r="L119" s="1" t="str">
        <v>R4 Total</v>
      </c>
      <c r="M119" s="48">
        <v>48</v>
      </c>
      <c r="N119" s="81">
        <v>0</v>
      </c>
      <c r="O119" s="1" t="str">
        <v>R5 Total</v>
      </c>
      <c r="P119" s="48">
        <v>42</v>
      </c>
      <c r="Q119" s="81">
        <v>0</v>
      </c>
      <c r="R119" s="1" t="str">
        <v>R6 Total</v>
      </c>
      <c r="S119" s="48">
        <v>46</v>
      </c>
      <c r="T119" s="81">
        <v>0</v>
      </c>
      <c r="U119" s="1" t="str">
        <v>R7 Total</v>
      </c>
      <c r="V119" s="48">
        <v>48</v>
      </c>
      <c r="W119" s="81">
        <v>0</v>
      </c>
      <c r="X119" s="1" t="str">
        <v>R8 Total</v>
      </c>
      <c r="Y119" s="67">
        <v>48</v>
      </c>
      <c r="Z119" s="51">
        <v>371.5</v>
      </c>
    </row>
    <row r="120" spans="1:26" x14ac:dyDescent="0.3">
      <c r="A120" s="81"/>
      <c r="B120" s="81"/>
      <c r="C120" s="4"/>
      <c r="D120" s="187"/>
      <c r="E120" s="81"/>
      <c r="F120" s="4"/>
      <c r="G120" s="187"/>
      <c r="H120" s="81"/>
      <c r="I120" s="4"/>
      <c r="J120" s="187"/>
      <c r="K120" s="81"/>
      <c r="L120" s="4"/>
      <c r="M120" s="187"/>
      <c r="N120" s="81"/>
      <c r="O120" s="4"/>
      <c r="P120" s="187"/>
      <c r="Q120" s="81"/>
      <c r="R120" s="4"/>
      <c r="S120" s="187"/>
      <c r="T120" s="81"/>
      <c r="U120" s="4"/>
      <c r="V120" s="187"/>
      <c r="W120" s="81"/>
      <c r="X120" s="4"/>
      <c r="Y120" s="187"/>
      <c r="Z120" s="193"/>
    </row>
    <row r="121" spans="1:26" x14ac:dyDescent="0.3">
      <c r="A121" s="81"/>
      <c r="B121" s="81"/>
      <c r="C121" s="4"/>
      <c r="D121" s="187"/>
      <c r="E121" s="81"/>
      <c r="F121" s="4"/>
      <c r="G121" s="187"/>
      <c r="H121" s="81"/>
      <c r="I121" s="4"/>
      <c r="J121" s="187"/>
      <c r="K121" s="81"/>
      <c r="L121" s="4"/>
      <c r="M121" s="187"/>
      <c r="N121" s="81"/>
      <c r="O121" s="4"/>
      <c r="P121" s="187"/>
      <c r="Q121" s="81"/>
      <c r="R121" s="4"/>
      <c r="S121" s="187"/>
      <c r="T121" s="81"/>
      <c r="U121" s="4"/>
      <c r="V121" s="187"/>
      <c r="W121" s="81"/>
      <c r="X121" s="4"/>
      <c r="Y121" s="187"/>
      <c r="Z121" s="193"/>
    </row>
    <row r="122" spans="1:26" x14ac:dyDescent="0.3">
      <c r="Z122" s="4"/>
    </row>
    <row r="123" spans="1:26" x14ac:dyDescent="0.3">
      <c r="Z123" s="4"/>
    </row>
    <row r="124" spans="1:26" ht="16.2" thickBot="1" x14ac:dyDescent="0.35">
      <c r="A124" s="117" t="str">
        <f>'NE Victoria'!A4</f>
        <v xml:space="preserve">NE Victoria </v>
      </c>
      <c r="B124" s="106" t="str">
        <f>'NE Victoria'!B5</f>
        <v>A</v>
      </c>
      <c r="Z124" s="4"/>
    </row>
    <row r="125" spans="1:26" ht="16.2" thickBot="1" x14ac:dyDescent="0.35">
      <c r="A125" s="194" t="str" cm="1">
        <f t="array" ref="A125:Z131">'NE Victoria'!A27:Z33</f>
        <v>Team Lances</v>
      </c>
      <c r="B125" s="80" t="str">
        <v>Round 1</v>
      </c>
      <c r="C125" s="85">
        <v>0</v>
      </c>
      <c r="D125" s="86">
        <v>0</v>
      </c>
      <c r="E125" s="80" t="str">
        <v>Round 2</v>
      </c>
      <c r="F125" s="85">
        <v>0</v>
      </c>
      <c r="G125" s="86">
        <v>0</v>
      </c>
      <c r="H125" s="80" t="str">
        <v>Round 3</v>
      </c>
      <c r="I125" s="85">
        <v>0</v>
      </c>
      <c r="J125" s="86">
        <v>0</v>
      </c>
      <c r="K125" s="80" t="str">
        <v>Round 4</v>
      </c>
      <c r="L125" s="85">
        <v>0</v>
      </c>
      <c r="M125" s="86">
        <v>0</v>
      </c>
      <c r="N125" s="80" t="str">
        <v>Round 5</v>
      </c>
      <c r="O125" s="85">
        <v>0</v>
      </c>
      <c r="P125" s="86">
        <v>0</v>
      </c>
      <c r="Q125" s="80" t="str">
        <v>Round 6</v>
      </c>
      <c r="R125" s="85">
        <v>0</v>
      </c>
      <c r="S125" s="86">
        <v>0</v>
      </c>
      <c r="T125" s="80" t="str">
        <v>Round 7</v>
      </c>
      <c r="U125" s="85">
        <v>0</v>
      </c>
      <c r="V125" s="86">
        <v>0</v>
      </c>
      <c r="W125" s="176" t="str">
        <v>Round 8</v>
      </c>
      <c r="X125" s="85">
        <v>0</v>
      </c>
      <c r="Y125" s="85">
        <v>0</v>
      </c>
      <c r="Z125" s="51" t="str">
        <v>TOTAL</v>
      </c>
    </row>
    <row r="126" spans="1:26" ht="16.2" thickBot="1" x14ac:dyDescent="0.35">
      <c r="A126" s="195" t="str">
        <v>Aedan Staats</v>
      </c>
      <c r="B126" s="3">
        <v>6</v>
      </c>
      <c r="C126" s="3">
        <v>6</v>
      </c>
      <c r="D126" s="46">
        <v>12</v>
      </c>
      <c r="E126" s="3">
        <v>6</v>
      </c>
      <c r="F126" s="3">
        <v>4</v>
      </c>
      <c r="G126" s="46">
        <v>10</v>
      </c>
      <c r="H126" s="3">
        <v>6</v>
      </c>
      <c r="I126" s="3">
        <v>6</v>
      </c>
      <c r="J126" s="46">
        <v>12</v>
      </c>
      <c r="K126" s="3">
        <v>6</v>
      </c>
      <c r="L126" s="3">
        <v>6</v>
      </c>
      <c r="M126" s="46">
        <v>12</v>
      </c>
      <c r="N126" s="3">
        <v>6</v>
      </c>
      <c r="O126" s="3">
        <v>6</v>
      </c>
      <c r="P126" s="46">
        <v>12</v>
      </c>
      <c r="Q126" s="3">
        <v>4</v>
      </c>
      <c r="R126" s="3">
        <v>6</v>
      </c>
      <c r="S126" s="46">
        <v>10</v>
      </c>
      <c r="T126" s="3">
        <v>6</v>
      </c>
      <c r="U126" s="3">
        <v>4</v>
      </c>
      <c r="V126" s="46">
        <v>10</v>
      </c>
      <c r="W126" s="3">
        <v>6</v>
      </c>
      <c r="X126" s="3">
        <v>6</v>
      </c>
      <c r="Y126" s="66">
        <v>12</v>
      </c>
      <c r="Z126" s="79">
        <v>90</v>
      </c>
    </row>
    <row r="127" spans="1:26" ht="16.2" thickBot="1" x14ac:dyDescent="0.35">
      <c r="A127" s="195" t="str">
        <v>Donna Davidson</v>
      </c>
      <c r="B127" s="1">
        <v>6</v>
      </c>
      <c r="C127" s="1">
        <v>6</v>
      </c>
      <c r="D127" s="48">
        <v>12</v>
      </c>
      <c r="E127" s="1">
        <v>6</v>
      </c>
      <c r="F127" s="1">
        <v>4</v>
      </c>
      <c r="G127" s="48">
        <v>10</v>
      </c>
      <c r="H127" s="1">
        <v>6</v>
      </c>
      <c r="I127" s="1">
        <v>6</v>
      </c>
      <c r="J127" s="48">
        <v>12</v>
      </c>
      <c r="K127" s="1">
        <v>6</v>
      </c>
      <c r="L127" s="1">
        <v>6</v>
      </c>
      <c r="M127" s="48">
        <v>12</v>
      </c>
      <c r="N127" s="1">
        <v>6</v>
      </c>
      <c r="O127" s="1">
        <v>0</v>
      </c>
      <c r="P127" s="48">
        <v>6</v>
      </c>
      <c r="Q127" s="1">
        <v>6</v>
      </c>
      <c r="R127" s="1">
        <v>6</v>
      </c>
      <c r="S127" s="48">
        <v>12</v>
      </c>
      <c r="T127" s="1">
        <v>6</v>
      </c>
      <c r="U127" s="1">
        <v>6</v>
      </c>
      <c r="V127" s="48">
        <v>12</v>
      </c>
      <c r="W127" s="1">
        <v>6</v>
      </c>
      <c r="X127" s="1">
        <v>6</v>
      </c>
      <c r="Y127" s="67">
        <v>12</v>
      </c>
      <c r="Z127" s="51">
        <v>88</v>
      </c>
    </row>
    <row r="128" spans="1:26" ht="16.2" thickBot="1" x14ac:dyDescent="0.35">
      <c r="A128" s="195" t="str">
        <v>Christine Staats</v>
      </c>
      <c r="B128" s="1">
        <v>6</v>
      </c>
      <c r="C128" s="1">
        <v>6</v>
      </c>
      <c r="D128" s="48">
        <v>12</v>
      </c>
      <c r="E128" s="1">
        <v>6</v>
      </c>
      <c r="F128" s="1">
        <v>6</v>
      </c>
      <c r="G128" s="48">
        <v>12</v>
      </c>
      <c r="H128" s="1">
        <v>6</v>
      </c>
      <c r="I128" s="1">
        <v>6</v>
      </c>
      <c r="J128" s="48">
        <v>12</v>
      </c>
      <c r="K128" s="1">
        <v>0</v>
      </c>
      <c r="L128" s="1">
        <v>6</v>
      </c>
      <c r="M128" s="48">
        <v>6</v>
      </c>
      <c r="N128" s="1">
        <v>6</v>
      </c>
      <c r="O128" s="1">
        <v>6</v>
      </c>
      <c r="P128" s="48">
        <v>12</v>
      </c>
      <c r="Q128" s="1">
        <v>6</v>
      </c>
      <c r="R128" s="1">
        <v>6</v>
      </c>
      <c r="S128" s="48">
        <v>12</v>
      </c>
      <c r="T128" s="1">
        <v>6</v>
      </c>
      <c r="U128" s="1">
        <v>6</v>
      </c>
      <c r="V128" s="48">
        <v>12</v>
      </c>
      <c r="W128" s="1">
        <v>6</v>
      </c>
      <c r="X128" s="1">
        <v>6</v>
      </c>
      <c r="Y128" s="67">
        <v>12</v>
      </c>
      <c r="Z128" s="79">
        <v>90</v>
      </c>
    </row>
    <row r="129" spans="1:26" ht="15" thickBot="1" x14ac:dyDescent="0.35">
      <c r="A129" s="196" t="str">
        <v>Terry Phillips</v>
      </c>
      <c r="B129" s="1">
        <v>6</v>
      </c>
      <c r="C129" s="1">
        <v>6</v>
      </c>
      <c r="D129" s="48">
        <v>12</v>
      </c>
      <c r="E129" s="1">
        <v>6</v>
      </c>
      <c r="F129" s="1">
        <v>6</v>
      </c>
      <c r="G129" s="48">
        <v>12</v>
      </c>
      <c r="H129" s="1">
        <v>6</v>
      </c>
      <c r="I129" s="1">
        <v>6</v>
      </c>
      <c r="J129" s="48">
        <v>12</v>
      </c>
      <c r="K129" s="1">
        <v>6</v>
      </c>
      <c r="L129" s="1">
        <v>6</v>
      </c>
      <c r="M129" s="48">
        <v>12</v>
      </c>
      <c r="N129" s="1">
        <v>6</v>
      </c>
      <c r="O129" s="1">
        <v>6</v>
      </c>
      <c r="P129" s="48">
        <v>12</v>
      </c>
      <c r="Q129" s="1">
        <v>0</v>
      </c>
      <c r="R129" s="1">
        <v>0</v>
      </c>
      <c r="S129" s="48">
        <v>0</v>
      </c>
      <c r="T129" s="1">
        <v>6</v>
      </c>
      <c r="U129" s="1">
        <v>6</v>
      </c>
      <c r="V129" s="48">
        <v>12</v>
      </c>
      <c r="W129" s="1">
        <v>6</v>
      </c>
      <c r="X129" s="1">
        <v>6</v>
      </c>
      <c r="Y129" s="67">
        <v>12</v>
      </c>
      <c r="Z129" s="51">
        <v>84</v>
      </c>
    </row>
    <row r="130" spans="1:26" ht="15" thickBot="1" x14ac:dyDescent="0.35">
      <c r="A130" s="177">
        <v>0</v>
      </c>
      <c r="B130" s="177">
        <v>0</v>
      </c>
      <c r="C130" s="1" t="str">
        <v>Drill</v>
      </c>
      <c r="D130" s="1">
        <v>5.5</v>
      </c>
      <c r="E130" s="177">
        <v>0</v>
      </c>
      <c r="F130" s="1" t="str">
        <v>Drill</v>
      </c>
      <c r="G130" s="1">
        <v>2.5</v>
      </c>
      <c r="H130" s="177">
        <v>0</v>
      </c>
      <c r="I130" s="1" t="str">
        <v>Drill</v>
      </c>
      <c r="J130" s="1">
        <v>4.5</v>
      </c>
      <c r="K130" s="177">
        <v>0</v>
      </c>
      <c r="L130" s="1" t="str">
        <v>Drill</v>
      </c>
      <c r="M130" s="1">
        <v>2</v>
      </c>
      <c r="N130" s="177">
        <v>0</v>
      </c>
      <c r="O130" s="1" t="str">
        <v>Drill</v>
      </c>
      <c r="P130" s="1">
        <v>4.5</v>
      </c>
      <c r="Q130" s="177">
        <v>0</v>
      </c>
      <c r="R130" s="1" t="str">
        <v>Drill</v>
      </c>
      <c r="S130" s="1">
        <v>5</v>
      </c>
      <c r="T130" s="177">
        <v>0</v>
      </c>
      <c r="U130" s="1" t="str">
        <v>Drill</v>
      </c>
      <c r="V130" s="1">
        <v>5.5</v>
      </c>
      <c r="W130" s="177">
        <v>0</v>
      </c>
      <c r="X130" s="1" t="str">
        <v>Drill</v>
      </c>
      <c r="Y130" s="2">
        <v>5.5</v>
      </c>
      <c r="Z130" s="79">
        <v>35</v>
      </c>
    </row>
    <row r="131" spans="1:26" ht="15" thickBot="1" x14ac:dyDescent="0.35">
      <c r="A131" s="177">
        <v>0</v>
      </c>
      <c r="B131" s="177">
        <v>0</v>
      </c>
      <c r="C131" s="1" t="str">
        <v>R1 Total</v>
      </c>
      <c r="D131" s="48">
        <v>53.5</v>
      </c>
      <c r="E131" s="177">
        <v>0</v>
      </c>
      <c r="F131" s="1" t="str">
        <v>R2 Total</v>
      </c>
      <c r="G131" s="48">
        <v>46.5</v>
      </c>
      <c r="H131" s="177">
        <v>0</v>
      </c>
      <c r="I131" s="1" t="str">
        <v>R3 Total</v>
      </c>
      <c r="J131" s="48">
        <v>52.5</v>
      </c>
      <c r="K131" s="177">
        <v>0</v>
      </c>
      <c r="L131" s="1" t="str">
        <v>R4 Total</v>
      </c>
      <c r="M131" s="48">
        <v>44</v>
      </c>
      <c r="N131" s="177">
        <v>0</v>
      </c>
      <c r="O131" s="1" t="str">
        <v>R5 Total</v>
      </c>
      <c r="P131" s="48">
        <v>46.5</v>
      </c>
      <c r="Q131" s="177">
        <v>0</v>
      </c>
      <c r="R131" s="1" t="str">
        <v>R6 Total</v>
      </c>
      <c r="S131" s="48">
        <v>39</v>
      </c>
      <c r="T131" s="177">
        <v>0</v>
      </c>
      <c r="U131" s="1" t="str">
        <v>R7 Total</v>
      </c>
      <c r="V131" s="48">
        <v>51.5</v>
      </c>
      <c r="W131" s="177">
        <v>0</v>
      </c>
      <c r="X131" s="1" t="str">
        <v>R8 Total</v>
      </c>
      <c r="Y131" s="67">
        <v>53.5</v>
      </c>
      <c r="Z131" s="51">
        <v>387</v>
      </c>
    </row>
    <row r="132" spans="1:26" x14ac:dyDescent="0.3">
      <c r="Z132" s="4"/>
    </row>
    <row r="133" spans="1:26" x14ac:dyDescent="0.3">
      <c r="Z133" s="4"/>
    </row>
    <row r="134" spans="1:26" x14ac:dyDescent="0.3">
      <c r="D134" s="81"/>
    </row>
    <row r="135" spans="1:26" ht="16.2" thickBot="1" x14ac:dyDescent="0.35">
      <c r="A135" s="156" t="str">
        <f>'11 Light Horse'!A4</f>
        <v>11th Light Horse</v>
      </c>
      <c r="B135" s="106" t="str">
        <f>'11 Light Horse'!B5</f>
        <v>B</v>
      </c>
    </row>
    <row r="136" spans="1:26" ht="15" thickBot="1" x14ac:dyDescent="0.35">
      <c r="A136" s="2" t="str" cm="1">
        <f t="array" ref="A136:Z142">'11 Light Horse'!A27:Z33</f>
        <v>Team Lances</v>
      </c>
      <c r="B136" s="80" t="str">
        <v>Round 1</v>
      </c>
      <c r="C136" s="85">
        <v>0</v>
      </c>
      <c r="D136" s="86">
        <v>0</v>
      </c>
      <c r="E136" s="80" t="str">
        <v>Round 2</v>
      </c>
      <c r="F136" s="85">
        <v>0</v>
      </c>
      <c r="G136" s="86">
        <v>0</v>
      </c>
      <c r="H136" s="80" t="str">
        <v>Round 3</v>
      </c>
      <c r="I136" s="85">
        <v>0</v>
      </c>
      <c r="J136" s="86">
        <v>0</v>
      </c>
      <c r="K136" s="80" t="str">
        <v>Round 4</v>
      </c>
      <c r="L136" s="85">
        <v>0</v>
      </c>
      <c r="M136" s="86">
        <v>0</v>
      </c>
      <c r="N136" s="80" t="str">
        <v>Round 5</v>
      </c>
      <c r="O136" s="85">
        <v>0</v>
      </c>
      <c r="P136" s="86">
        <v>0</v>
      </c>
      <c r="Q136" s="80" t="str">
        <v>Round 6</v>
      </c>
      <c r="R136" s="118">
        <v>0</v>
      </c>
      <c r="S136" s="119">
        <v>0</v>
      </c>
      <c r="T136" s="80" t="str">
        <v>Round 7</v>
      </c>
      <c r="U136" s="85">
        <v>0</v>
      </c>
      <c r="V136" s="86">
        <v>0</v>
      </c>
      <c r="W136" s="80" t="str">
        <v>Round 8</v>
      </c>
      <c r="X136" s="85">
        <v>0</v>
      </c>
      <c r="Y136" s="86">
        <v>0</v>
      </c>
      <c r="Z136" s="51" t="str">
        <v>TOTAL</v>
      </c>
    </row>
    <row r="137" spans="1:26" x14ac:dyDescent="0.3">
      <c r="A137" s="1" t="str">
        <v>Donna Davidson</v>
      </c>
      <c r="B137" s="3">
        <v>6</v>
      </c>
      <c r="C137" s="3">
        <v>6</v>
      </c>
      <c r="D137" s="46">
        <v>12</v>
      </c>
      <c r="E137" s="3">
        <v>6</v>
      </c>
      <c r="F137" s="3">
        <v>6</v>
      </c>
      <c r="G137" s="46">
        <v>12</v>
      </c>
      <c r="H137" s="3">
        <v>6</v>
      </c>
      <c r="I137" s="3">
        <v>6</v>
      </c>
      <c r="J137" s="46">
        <v>12</v>
      </c>
      <c r="K137" s="3">
        <v>6</v>
      </c>
      <c r="L137" s="3">
        <v>6</v>
      </c>
      <c r="M137" s="46">
        <v>12</v>
      </c>
      <c r="N137" s="3">
        <v>6</v>
      </c>
      <c r="O137" s="3">
        <v>6</v>
      </c>
      <c r="P137" s="46">
        <v>12</v>
      </c>
      <c r="Q137" s="3">
        <v>6</v>
      </c>
      <c r="R137" s="3">
        <v>6</v>
      </c>
      <c r="S137" s="46">
        <v>12</v>
      </c>
      <c r="T137" s="3">
        <v>6</v>
      </c>
      <c r="U137" s="3">
        <v>6</v>
      </c>
      <c r="V137" s="46">
        <v>12</v>
      </c>
      <c r="W137" s="3">
        <v>4</v>
      </c>
      <c r="X137" s="3">
        <v>6</v>
      </c>
      <c r="Y137" s="46">
        <v>10</v>
      </c>
      <c r="Z137" s="60">
        <v>94</v>
      </c>
    </row>
    <row r="138" spans="1:26" x14ac:dyDescent="0.3">
      <c r="A138" s="1" t="str">
        <v>Ian Curtis</v>
      </c>
      <c r="B138" s="1">
        <v>6</v>
      </c>
      <c r="C138" s="1">
        <v>0</v>
      </c>
      <c r="D138" s="48">
        <v>6</v>
      </c>
      <c r="E138" s="1">
        <v>0</v>
      </c>
      <c r="F138" s="1">
        <v>6</v>
      </c>
      <c r="G138" s="48">
        <v>6</v>
      </c>
      <c r="H138" s="1">
        <v>6</v>
      </c>
      <c r="I138" s="1">
        <v>4</v>
      </c>
      <c r="J138" s="48">
        <v>10</v>
      </c>
      <c r="K138" s="1">
        <v>0</v>
      </c>
      <c r="L138" s="1">
        <v>0</v>
      </c>
      <c r="M138" s="48">
        <v>0</v>
      </c>
      <c r="N138" s="1">
        <v>6</v>
      </c>
      <c r="O138" s="1">
        <v>6</v>
      </c>
      <c r="P138" s="48">
        <v>12</v>
      </c>
      <c r="Q138" s="1">
        <v>6</v>
      </c>
      <c r="R138" s="1">
        <v>6</v>
      </c>
      <c r="S138" s="48">
        <v>12</v>
      </c>
      <c r="T138" s="1">
        <v>6</v>
      </c>
      <c r="U138" s="1">
        <v>0</v>
      </c>
      <c r="V138" s="48">
        <v>6</v>
      </c>
      <c r="W138" s="1">
        <v>6</v>
      </c>
      <c r="X138" s="1">
        <v>6</v>
      </c>
      <c r="Y138" s="48">
        <v>12</v>
      </c>
      <c r="Z138" s="50">
        <v>64</v>
      </c>
    </row>
    <row r="139" spans="1:26" x14ac:dyDescent="0.3">
      <c r="A139" s="1" t="str">
        <v>Greg Chandler</v>
      </c>
      <c r="B139" s="1">
        <v>6</v>
      </c>
      <c r="C139" s="1">
        <v>6</v>
      </c>
      <c r="D139" s="48">
        <v>12</v>
      </c>
      <c r="E139" s="1">
        <v>6</v>
      </c>
      <c r="F139" s="1">
        <v>6</v>
      </c>
      <c r="G139" s="48">
        <v>12</v>
      </c>
      <c r="H139" s="1">
        <v>0</v>
      </c>
      <c r="I139" s="1">
        <v>0</v>
      </c>
      <c r="J139" s="48">
        <v>0</v>
      </c>
      <c r="K139" s="1">
        <v>0</v>
      </c>
      <c r="L139" s="1">
        <v>6</v>
      </c>
      <c r="M139" s="48">
        <v>6</v>
      </c>
      <c r="N139" s="1">
        <v>6</v>
      </c>
      <c r="O139" s="1">
        <v>6</v>
      </c>
      <c r="P139" s="48">
        <v>12</v>
      </c>
      <c r="Q139" s="1">
        <v>6</v>
      </c>
      <c r="R139" s="1">
        <v>6</v>
      </c>
      <c r="S139" s="48">
        <v>12</v>
      </c>
      <c r="T139" s="1">
        <v>4</v>
      </c>
      <c r="U139" s="1">
        <v>6</v>
      </c>
      <c r="V139" s="48">
        <v>10</v>
      </c>
      <c r="W139" s="1">
        <v>6</v>
      </c>
      <c r="X139" s="1">
        <v>0</v>
      </c>
      <c r="Y139" s="48">
        <v>6</v>
      </c>
      <c r="Z139" s="50">
        <v>70</v>
      </c>
    </row>
    <row r="140" spans="1:26" x14ac:dyDescent="0.3">
      <c r="A140" s="1" t="str">
        <v>Bruce Smith</v>
      </c>
      <c r="B140" s="1">
        <v>0</v>
      </c>
      <c r="C140" s="1">
        <v>6</v>
      </c>
      <c r="D140" s="48">
        <v>6</v>
      </c>
      <c r="E140" s="1">
        <v>0</v>
      </c>
      <c r="F140" s="1">
        <v>6</v>
      </c>
      <c r="G140" s="48">
        <v>6</v>
      </c>
      <c r="H140" s="1">
        <v>6</v>
      </c>
      <c r="I140" s="1">
        <v>6</v>
      </c>
      <c r="J140" s="48">
        <v>12</v>
      </c>
      <c r="K140" s="1">
        <v>6</v>
      </c>
      <c r="L140" s="1">
        <v>6</v>
      </c>
      <c r="M140" s="48">
        <v>12</v>
      </c>
      <c r="N140" s="1">
        <v>6</v>
      </c>
      <c r="O140" s="1">
        <v>6</v>
      </c>
      <c r="P140" s="48">
        <v>12</v>
      </c>
      <c r="Q140" s="1">
        <v>6</v>
      </c>
      <c r="R140" s="1">
        <v>6</v>
      </c>
      <c r="S140" s="48">
        <v>12</v>
      </c>
      <c r="T140" s="1">
        <v>0</v>
      </c>
      <c r="U140" s="1">
        <v>6</v>
      </c>
      <c r="V140" s="48">
        <v>6</v>
      </c>
      <c r="W140" s="1">
        <v>6</v>
      </c>
      <c r="X140" s="1">
        <v>6</v>
      </c>
      <c r="Y140" s="48">
        <v>12</v>
      </c>
      <c r="Z140" s="50">
        <v>78</v>
      </c>
    </row>
    <row r="141" spans="1:26" ht="15" thickBot="1" x14ac:dyDescent="0.35">
      <c r="A141" s="81">
        <v>0</v>
      </c>
      <c r="B141" s="81">
        <v>0</v>
      </c>
      <c r="C141" s="1" t="str">
        <v>Drill</v>
      </c>
      <c r="D141" s="1">
        <v>0.5</v>
      </c>
      <c r="E141" s="81">
        <v>0</v>
      </c>
      <c r="F141" s="1" t="str">
        <v>Drill</v>
      </c>
      <c r="G141" s="1">
        <v>1</v>
      </c>
      <c r="H141" s="81">
        <v>0</v>
      </c>
      <c r="I141" s="1" t="str">
        <v>Drill</v>
      </c>
      <c r="J141" s="1">
        <v>1.5</v>
      </c>
      <c r="K141" s="81">
        <v>0</v>
      </c>
      <c r="L141" s="1" t="str">
        <v>Drill</v>
      </c>
      <c r="M141" s="1">
        <v>1</v>
      </c>
      <c r="N141" s="81">
        <v>0</v>
      </c>
      <c r="O141" s="1" t="str">
        <v>Drill</v>
      </c>
      <c r="P141" s="1">
        <v>4.5</v>
      </c>
      <c r="Q141" s="81">
        <v>0</v>
      </c>
      <c r="R141" s="1" t="str">
        <v>Drill</v>
      </c>
      <c r="S141" s="1">
        <v>3</v>
      </c>
      <c r="T141" s="81">
        <v>0</v>
      </c>
      <c r="U141" s="1" t="str">
        <v>Drill</v>
      </c>
      <c r="V141" s="1">
        <v>1</v>
      </c>
      <c r="W141" s="81">
        <v>0</v>
      </c>
      <c r="X141" s="1" t="str">
        <v>Drill</v>
      </c>
      <c r="Y141" s="1">
        <v>3.5</v>
      </c>
      <c r="Z141" s="61">
        <v>16</v>
      </c>
    </row>
    <row r="142" spans="1:26" ht="15" thickBot="1" x14ac:dyDescent="0.35">
      <c r="A142" s="81">
        <v>0</v>
      </c>
      <c r="B142" s="81">
        <v>0</v>
      </c>
      <c r="C142" s="1" t="str">
        <v>R1 Total</v>
      </c>
      <c r="D142" s="48">
        <v>36.5</v>
      </c>
      <c r="E142" s="81">
        <v>0</v>
      </c>
      <c r="F142" s="1" t="str">
        <v>R2 Total</v>
      </c>
      <c r="G142" s="48">
        <v>37</v>
      </c>
      <c r="H142" s="81">
        <v>0</v>
      </c>
      <c r="I142" s="1" t="str">
        <v>R3 Total</v>
      </c>
      <c r="J142" s="48">
        <v>35.5</v>
      </c>
      <c r="K142" s="81">
        <v>0</v>
      </c>
      <c r="L142" s="1" t="str">
        <v>R4 Total</v>
      </c>
      <c r="M142" s="48">
        <v>31</v>
      </c>
      <c r="N142" s="81">
        <v>0</v>
      </c>
      <c r="O142" s="1" t="str">
        <v>R5 Total</v>
      </c>
      <c r="P142" s="48">
        <v>52.5</v>
      </c>
      <c r="Q142" s="81">
        <v>0</v>
      </c>
      <c r="R142" s="1" t="str">
        <v>R6 Total</v>
      </c>
      <c r="S142" s="48">
        <v>51</v>
      </c>
      <c r="T142" s="81">
        <v>0</v>
      </c>
      <c r="U142" s="1" t="str">
        <v>R7 Total</v>
      </c>
      <c r="V142" s="48">
        <v>35</v>
      </c>
      <c r="W142" s="81">
        <v>0</v>
      </c>
      <c r="X142" s="1" t="str">
        <v>R8 Total</v>
      </c>
      <c r="Y142" s="67">
        <v>43.5</v>
      </c>
      <c r="Z142" s="51">
        <v>322</v>
      </c>
    </row>
    <row r="143" spans="1:26" x14ac:dyDescent="0.3">
      <c r="A143" s="81"/>
      <c r="B143" s="81"/>
      <c r="C143" s="4"/>
      <c r="D143" s="189"/>
      <c r="E143" s="81"/>
      <c r="F143" s="4"/>
      <c r="G143" s="189"/>
      <c r="H143" s="81"/>
      <c r="I143" s="4"/>
      <c r="J143" s="189"/>
      <c r="K143" s="81"/>
      <c r="L143" s="4"/>
      <c r="M143" s="189"/>
      <c r="N143" s="81"/>
      <c r="O143" s="4"/>
      <c r="P143" s="189"/>
      <c r="Q143" s="81"/>
      <c r="R143" s="4"/>
      <c r="S143" s="189"/>
      <c r="T143" s="81"/>
      <c r="U143" s="4"/>
      <c r="V143" s="189"/>
      <c r="W143" s="81"/>
      <c r="X143" s="4"/>
      <c r="Y143" s="189"/>
      <c r="Z143" s="186"/>
    </row>
    <row r="144" spans="1:26" x14ac:dyDescent="0.3">
      <c r="A144" s="192"/>
      <c r="B144" s="192"/>
      <c r="C144" s="187"/>
      <c r="D144" s="187"/>
      <c r="E144" s="192"/>
      <c r="F144" s="187"/>
      <c r="G144" s="187"/>
      <c r="H144" s="192"/>
      <c r="I144" s="187"/>
      <c r="J144" s="187"/>
      <c r="K144" s="192"/>
      <c r="L144" s="187"/>
      <c r="M144" s="187"/>
      <c r="N144" s="192"/>
      <c r="O144" s="187"/>
      <c r="P144" s="187"/>
      <c r="Q144" s="192"/>
      <c r="R144" s="187"/>
      <c r="S144" s="187"/>
      <c r="T144" s="192"/>
      <c r="U144" s="187"/>
      <c r="V144" s="187"/>
      <c r="W144" s="192"/>
      <c r="X144" s="187"/>
      <c r="Y144" s="187"/>
      <c r="Z144" s="193"/>
    </row>
    <row r="145" spans="1:26" x14ac:dyDescent="0.3">
      <c r="A145" s="185"/>
      <c r="B145" s="192"/>
      <c r="C145" s="187"/>
      <c r="D145" s="187"/>
      <c r="E145" s="192"/>
      <c r="F145" s="187"/>
      <c r="G145" s="187"/>
      <c r="H145" s="192"/>
      <c r="I145" s="187"/>
      <c r="J145" s="187"/>
      <c r="K145" s="192"/>
      <c r="L145" s="187"/>
      <c r="M145" s="187"/>
      <c r="N145" s="192"/>
      <c r="O145" s="187"/>
      <c r="P145" s="187"/>
      <c r="Q145" s="192"/>
      <c r="R145" s="187"/>
      <c r="S145" s="187"/>
      <c r="T145" s="192"/>
      <c r="U145" s="187"/>
      <c r="V145" s="187"/>
      <c r="W145" s="192"/>
      <c r="X145" s="187"/>
      <c r="Y145" s="187"/>
      <c r="Z145" s="193"/>
    </row>
    <row r="146" spans="1:26" x14ac:dyDescent="0.3">
      <c r="A146" s="192"/>
      <c r="B146" s="192"/>
      <c r="C146" s="187"/>
      <c r="D146" s="187"/>
      <c r="E146" s="192"/>
      <c r="F146" s="187"/>
      <c r="G146" s="187"/>
      <c r="H146" s="192"/>
      <c r="I146" s="187"/>
      <c r="J146" s="187"/>
      <c r="K146" s="192"/>
      <c r="L146" s="187"/>
      <c r="M146" s="187"/>
      <c r="N146" s="192"/>
      <c r="O146" s="187"/>
      <c r="P146" s="187"/>
      <c r="Q146" s="192"/>
      <c r="R146" s="187"/>
      <c r="S146" s="187"/>
      <c r="T146" s="192"/>
      <c r="U146" s="187"/>
      <c r="V146" s="187"/>
      <c r="W146" s="192"/>
      <c r="X146" s="187"/>
      <c r="Y146" s="187"/>
      <c r="Z146" s="193"/>
    </row>
    <row r="147" spans="1:26" x14ac:dyDescent="0.3">
      <c r="A147" s="192"/>
      <c r="B147" s="192"/>
      <c r="C147" s="187"/>
      <c r="D147" s="187"/>
      <c r="E147" s="192"/>
      <c r="F147" s="187"/>
      <c r="G147" s="187"/>
      <c r="H147" s="192"/>
      <c r="I147" s="187"/>
      <c r="J147" s="187"/>
      <c r="K147" s="192"/>
      <c r="L147" s="187"/>
      <c r="M147" s="187"/>
      <c r="N147" s="192"/>
      <c r="O147" s="187"/>
      <c r="P147" s="187"/>
      <c r="Q147" s="192"/>
      <c r="R147" s="187"/>
      <c r="S147" s="187"/>
      <c r="T147" s="192"/>
      <c r="U147" s="187"/>
      <c r="V147" s="187"/>
      <c r="W147" s="192"/>
      <c r="X147" s="187"/>
      <c r="Y147" s="187"/>
      <c r="Z147" s="193"/>
    </row>
    <row r="148" spans="1:26" x14ac:dyDescent="0.3">
      <c r="A148" s="192"/>
      <c r="B148" s="192"/>
      <c r="C148" s="187"/>
      <c r="D148" s="187"/>
      <c r="E148" s="192"/>
      <c r="F148" s="187"/>
      <c r="G148" s="187"/>
      <c r="H148" s="192"/>
      <c r="I148" s="187"/>
      <c r="J148" s="187"/>
      <c r="K148" s="192"/>
      <c r="L148" s="187"/>
      <c r="M148" s="187"/>
      <c r="N148" s="192"/>
      <c r="O148" s="187"/>
      <c r="P148" s="187"/>
      <c r="Q148" s="192"/>
      <c r="R148" s="187"/>
      <c r="S148" s="187"/>
      <c r="T148" s="192"/>
      <c r="U148" s="187"/>
      <c r="V148" s="187"/>
      <c r="W148" s="192"/>
      <c r="X148" s="187"/>
      <c r="Y148" s="187"/>
      <c r="Z148" s="193"/>
    </row>
    <row r="149" spans="1:26" x14ac:dyDescent="0.3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</row>
    <row r="151" spans="1:26" ht="16.2" thickBot="1" x14ac:dyDescent="0.35">
      <c r="A151" s="156" t="str">
        <f>'Muscle Creek JNR '!A4</f>
        <v>Muscle Creek JNR</v>
      </c>
      <c r="B151" t="str">
        <f>'Muscle Creek JNR '!B5</f>
        <v>JNR</v>
      </c>
    </row>
    <row r="152" spans="1:26" ht="15" thickBot="1" x14ac:dyDescent="0.35">
      <c r="A152" s="175" t="str" cm="1">
        <f t="array" ref="A152:Z158">'Muscle Creek JNR '!A27:Z33</f>
        <v>Team Lances</v>
      </c>
      <c r="B152" s="80" t="str">
        <v>Round 1</v>
      </c>
      <c r="C152" s="85">
        <v>0</v>
      </c>
      <c r="D152" s="86">
        <v>0</v>
      </c>
      <c r="E152" s="80" t="str">
        <v>Round 2</v>
      </c>
      <c r="F152" s="85">
        <v>0</v>
      </c>
      <c r="G152" s="86">
        <v>0</v>
      </c>
      <c r="H152" s="80" t="str">
        <v>Round 3</v>
      </c>
      <c r="I152" s="85">
        <v>0</v>
      </c>
      <c r="J152" s="86">
        <v>0</v>
      </c>
      <c r="K152" s="176" t="str">
        <v>Round 4</v>
      </c>
      <c r="L152" s="85">
        <v>0</v>
      </c>
      <c r="M152" s="86">
        <v>0</v>
      </c>
      <c r="N152" s="176" t="str">
        <v>Round 5</v>
      </c>
      <c r="O152" s="85">
        <v>0</v>
      </c>
      <c r="P152" s="86">
        <v>0</v>
      </c>
      <c r="Q152" s="80" t="str">
        <v>Round 6</v>
      </c>
      <c r="R152" s="85">
        <v>0</v>
      </c>
      <c r="S152" s="86">
        <v>0</v>
      </c>
      <c r="T152" s="80" t="str">
        <v>Round 7</v>
      </c>
      <c r="U152" s="85">
        <v>0</v>
      </c>
      <c r="V152" s="86">
        <v>0</v>
      </c>
      <c r="W152" s="80" t="str">
        <v>Round 8</v>
      </c>
      <c r="X152" s="85">
        <v>0</v>
      </c>
      <c r="Y152" s="86">
        <v>0</v>
      </c>
      <c r="Z152" s="112" t="str">
        <v>TOTAL</v>
      </c>
    </row>
    <row r="153" spans="1:26" ht="15" thickBot="1" x14ac:dyDescent="0.35">
      <c r="A153" s="1" t="str">
        <v>Bailey Logue</v>
      </c>
      <c r="B153" s="3">
        <v>0</v>
      </c>
      <c r="C153" s="3">
        <v>6</v>
      </c>
      <c r="D153" s="46">
        <v>6</v>
      </c>
      <c r="E153" s="3">
        <v>0</v>
      </c>
      <c r="F153" s="3">
        <v>6</v>
      </c>
      <c r="G153" s="46">
        <v>6</v>
      </c>
      <c r="H153" s="3">
        <v>0</v>
      </c>
      <c r="I153" s="3">
        <v>6</v>
      </c>
      <c r="J153" s="46">
        <v>6</v>
      </c>
      <c r="K153" s="3">
        <v>4</v>
      </c>
      <c r="L153" s="3">
        <v>2</v>
      </c>
      <c r="M153" s="46">
        <v>6</v>
      </c>
      <c r="N153" s="3">
        <v>2</v>
      </c>
      <c r="O153" s="3">
        <v>6</v>
      </c>
      <c r="P153" s="46">
        <v>8</v>
      </c>
      <c r="Q153" s="3">
        <v>0</v>
      </c>
      <c r="R153" s="3">
        <v>6</v>
      </c>
      <c r="S153" s="46">
        <v>6</v>
      </c>
      <c r="T153" s="3">
        <v>2</v>
      </c>
      <c r="U153" s="3">
        <v>2</v>
      </c>
      <c r="V153" s="46">
        <v>4</v>
      </c>
      <c r="W153" s="3">
        <v>2</v>
      </c>
      <c r="X153" s="3">
        <v>0</v>
      </c>
      <c r="Y153" s="66">
        <v>2</v>
      </c>
      <c r="Z153" s="112">
        <v>44</v>
      </c>
    </row>
    <row r="154" spans="1:26" ht="15" thickBot="1" x14ac:dyDescent="0.35">
      <c r="A154" s="1" t="str">
        <v>Ellie Logue</v>
      </c>
      <c r="B154" s="1">
        <v>0</v>
      </c>
      <c r="C154" s="1">
        <v>6</v>
      </c>
      <c r="D154" s="48">
        <v>6</v>
      </c>
      <c r="E154" s="1">
        <v>0</v>
      </c>
      <c r="F154" s="1">
        <v>0</v>
      </c>
      <c r="G154" s="48">
        <v>0</v>
      </c>
      <c r="H154" s="1">
        <v>0</v>
      </c>
      <c r="I154" s="1">
        <v>6</v>
      </c>
      <c r="J154" s="48">
        <v>6</v>
      </c>
      <c r="K154" s="1">
        <v>6</v>
      </c>
      <c r="L154" s="1">
        <v>6</v>
      </c>
      <c r="M154" s="48">
        <v>12</v>
      </c>
      <c r="N154" s="1">
        <v>2</v>
      </c>
      <c r="O154" s="1">
        <v>6</v>
      </c>
      <c r="P154" s="48">
        <v>8</v>
      </c>
      <c r="Q154" s="1">
        <v>6</v>
      </c>
      <c r="R154" s="1">
        <v>6</v>
      </c>
      <c r="S154" s="48">
        <v>12</v>
      </c>
      <c r="T154" s="1">
        <v>2</v>
      </c>
      <c r="U154" s="1">
        <v>2</v>
      </c>
      <c r="V154" s="48">
        <v>4</v>
      </c>
      <c r="W154" s="1">
        <v>2</v>
      </c>
      <c r="X154" s="1">
        <v>0</v>
      </c>
      <c r="Y154" s="67">
        <v>2</v>
      </c>
      <c r="Z154" s="112">
        <v>50</v>
      </c>
    </row>
    <row r="155" spans="1:26" ht="15" thickBot="1" x14ac:dyDescent="0.35">
      <c r="A155" s="1" t="str">
        <v>Name3</v>
      </c>
      <c r="B155" s="1">
        <v>0</v>
      </c>
      <c r="C155" s="1">
        <v>0</v>
      </c>
      <c r="D155" s="48">
        <v>0</v>
      </c>
      <c r="E155" s="1">
        <v>0</v>
      </c>
      <c r="F155" s="1">
        <v>0</v>
      </c>
      <c r="G155" s="48">
        <v>0</v>
      </c>
      <c r="H155" s="1">
        <v>0</v>
      </c>
      <c r="I155" s="1">
        <v>0</v>
      </c>
      <c r="J155" s="48">
        <v>0</v>
      </c>
      <c r="K155" s="1">
        <v>0</v>
      </c>
      <c r="L155" s="1">
        <v>0</v>
      </c>
      <c r="M155" s="48">
        <v>0</v>
      </c>
      <c r="N155" s="1">
        <v>0</v>
      </c>
      <c r="O155" s="1">
        <v>0</v>
      </c>
      <c r="P155" s="48">
        <v>0</v>
      </c>
      <c r="Q155" s="1">
        <v>0</v>
      </c>
      <c r="R155" s="1">
        <v>0</v>
      </c>
      <c r="S155" s="48">
        <v>0</v>
      </c>
      <c r="T155" s="1">
        <v>0</v>
      </c>
      <c r="U155" s="1">
        <v>0</v>
      </c>
      <c r="V155" s="48">
        <v>0</v>
      </c>
      <c r="W155" s="1">
        <v>0</v>
      </c>
      <c r="X155" s="1">
        <v>0</v>
      </c>
      <c r="Y155" s="67">
        <v>0</v>
      </c>
      <c r="Z155" s="112">
        <v>0</v>
      </c>
    </row>
    <row r="156" spans="1:26" ht="15" thickBot="1" x14ac:dyDescent="0.35">
      <c r="A156" s="1" t="str">
        <v>Name 4</v>
      </c>
      <c r="B156" s="1">
        <v>0</v>
      </c>
      <c r="C156" s="1">
        <v>0</v>
      </c>
      <c r="D156" s="48">
        <v>0</v>
      </c>
      <c r="E156" s="1">
        <v>0</v>
      </c>
      <c r="F156" s="1">
        <v>0</v>
      </c>
      <c r="G156" s="48">
        <v>0</v>
      </c>
      <c r="H156" s="1">
        <v>0</v>
      </c>
      <c r="I156" s="1">
        <v>0</v>
      </c>
      <c r="J156" s="48">
        <v>0</v>
      </c>
      <c r="K156" s="1">
        <v>0</v>
      </c>
      <c r="L156" s="1">
        <v>0</v>
      </c>
      <c r="M156" s="48">
        <v>0</v>
      </c>
      <c r="N156" s="1">
        <v>0</v>
      </c>
      <c r="O156" s="1">
        <v>0</v>
      </c>
      <c r="P156" s="48">
        <v>0</v>
      </c>
      <c r="Q156" s="1">
        <v>0</v>
      </c>
      <c r="R156" s="1">
        <v>0</v>
      </c>
      <c r="S156" s="48">
        <v>0</v>
      </c>
      <c r="T156" s="1">
        <v>0</v>
      </c>
      <c r="U156" s="1">
        <v>0</v>
      </c>
      <c r="V156" s="48">
        <v>0</v>
      </c>
      <c r="W156" s="1">
        <v>0</v>
      </c>
      <c r="X156" s="1">
        <v>0</v>
      </c>
      <c r="Y156" s="67">
        <v>0</v>
      </c>
      <c r="Z156" s="112">
        <v>0</v>
      </c>
    </row>
    <row r="157" spans="1:26" ht="15" thickBot="1" x14ac:dyDescent="0.35">
      <c r="A157" s="81">
        <v>0</v>
      </c>
      <c r="B157" s="81">
        <v>0</v>
      </c>
      <c r="C157" s="1" t="str">
        <v>Drill</v>
      </c>
      <c r="D157" s="1">
        <v>0.5</v>
      </c>
      <c r="E157" s="81">
        <v>0</v>
      </c>
      <c r="F157" s="1" t="str">
        <v>Drill</v>
      </c>
      <c r="G157" s="1">
        <v>0.5</v>
      </c>
      <c r="H157" s="81">
        <v>0</v>
      </c>
      <c r="I157" s="1" t="str">
        <v>Drill</v>
      </c>
      <c r="J157" s="1">
        <v>1</v>
      </c>
      <c r="K157" s="81">
        <v>0</v>
      </c>
      <c r="L157" s="1" t="str">
        <v>Drill</v>
      </c>
      <c r="M157" s="1">
        <v>0.5</v>
      </c>
      <c r="N157" s="81">
        <v>0</v>
      </c>
      <c r="O157" s="1" t="str">
        <v>Drill</v>
      </c>
      <c r="P157" s="1">
        <v>1.5</v>
      </c>
      <c r="Q157" s="81">
        <v>0</v>
      </c>
      <c r="R157" s="1" t="str">
        <v>Drill</v>
      </c>
      <c r="S157" s="1">
        <v>1.5</v>
      </c>
      <c r="T157" s="81">
        <v>0</v>
      </c>
      <c r="U157" s="1" t="str">
        <v>Drill</v>
      </c>
      <c r="V157" s="1">
        <v>1.5</v>
      </c>
      <c r="W157" s="81">
        <v>0</v>
      </c>
      <c r="X157" s="1" t="str">
        <v>Drill</v>
      </c>
      <c r="Y157" s="2">
        <v>1.5</v>
      </c>
      <c r="Z157" s="112">
        <v>8.5</v>
      </c>
    </row>
    <row r="158" spans="1:26" ht="15" thickBot="1" x14ac:dyDescent="0.35">
      <c r="A158" s="81">
        <v>0</v>
      </c>
      <c r="B158" s="81">
        <v>0</v>
      </c>
      <c r="C158" s="1" t="str">
        <v>R1 Total</v>
      </c>
      <c r="D158" s="48">
        <v>12.5</v>
      </c>
      <c r="E158" s="81">
        <v>0</v>
      </c>
      <c r="F158" s="1" t="str">
        <v>R2 Total</v>
      </c>
      <c r="G158" s="48">
        <v>6.5</v>
      </c>
      <c r="H158" s="81">
        <v>0</v>
      </c>
      <c r="I158" s="1" t="str">
        <v>R3 Total</v>
      </c>
      <c r="J158" s="48">
        <v>13</v>
      </c>
      <c r="K158" s="81">
        <v>0</v>
      </c>
      <c r="L158" s="1" t="str">
        <v>R4 Total</v>
      </c>
      <c r="M158" s="48">
        <v>18.5</v>
      </c>
      <c r="N158" s="81">
        <v>0</v>
      </c>
      <c r="O158" s="1" t="str">
        <v>R5 Total</v>
      </c>
      <c r="P158" s="48">
        <v>17.5</v>
      </c>
      <c r="Q158" s="81">
        <v>0</v>
      </c>
      <c r="R158" s="1" t="str">
        <v>R6 Total</v>
      </c>
      <c r="S158" s="48">
        <v>19.5</v>
      </c>
      <c r="T158" s="81">
        <v>0</v>
      </c>
      <c r="U158" s="1" t="str">
        <v>R7 Total</v>
      </c>
      <c r="V158" s="48">
        <v>9.5</v>
      </c>
      <c r="W158" s="81">
        <v>0</v>
      </c>
      <c r="X158" s="1" t="str">
        <v>R8 Total</v>
      </c>
      <c r="Y158" s="67">
        <v>5.5</v>
      </c>
      <c r="Z158" s="112">
        <v>102.5</v>
      </c>
    </row>
    <row r="160" spans="1:26" ht="16.2" thickBot="1" x14ac:dyDescent="0.35">
      <c r="A160" s="117" t="str">
        <f>'Maitland JNR'!A4</f>
        <v>Maitland JNR</v>
      </c>
      <c r="B160" t="str">
        <f>'Maitland JNR'!B5</f>
        <v>JNR</v>
      </c>
    </row>
    <row r="161" spans="1:26" ht="15" thickBot="1" x14ac:dyDescent="0.35">
      <c r="A161" s="2" t="str" cm="1">
        <f t="array" ref="A161:Z167">'Maitland JNR'!A27:Z33</f>
        <v>Team Lances</v>
      </c>
      <c r="B161" s="80" t="str">
        <v>Round 1</v>
      </c>
      <c r="C161" s="85">
        <v>0</v>
      </c>
      <c r="D161" s="86">
        <v>0</v>
      </c>
      <c r="E161" s="80" t="str">
        <v>Round 2</v>
      </c>
      <c r="F161" s="85">
        <v>0</v>
      </c>
      <c r="G161" s="86">
        <v>0</v>
      </c>
      <c r="H161" s="80" t="str">
        <v>Round 3</v>
      </c>
      <c r="I161" s="85">
        <v>0</v>
      </c>
      <c r="J161" s="86">
        <v>0</v>
      </c>
      <c r="K161" s="80" t="str">
        <v>Round 4</v>
      </c>
      <c r="L161" s="85">
        <v>0</v>
      </c>
      <c r="M161" s="86">
        <v>0</v>
      </c>
      <c r="N161" s="80" t="str">
        <v>Round 5</v>
      </c>
      <c r="O161" s="85">
        <v>0</v>
      </c>
      <c r="P161" s="86">
        <v>0</v>
      </c>
      <c r="Q161" s="80" t="str">
        <v>Round 6</v>
      </c>
      <c r="R161" s="85">
        <v>0</v>
      </c>
      <c r="S161" s="86">
        <v>0</v>
      </c>
      <c r="T161" s="80" t="str">
        <v>Round 7</v>
      </c>
      <c r="U161" s="85">
        <v>0</v>
      </c>
      <c r="V161" s="86">
        <v>0</v>
      </c>
      <c r="W161" s="80" t="str">
        <v>Round 8</v>
      </c>
      <c r="X161" s="85">
        <v>0</v>
      </c>
      <c r="Y161" s="86">
        <v>0</v>
      </c>
      <c r="Z161" s="27" t="str">
        <v>TOTAL</v>
      </c>
    </row>
    <row r="162" spans="1:26" ht="15" thickBot="1" x14ac:dyDescent="0.35">
      <c r="A162" s="1" t="str">
        <v>Mackenzie Ellem</v>
      </c>
      <c r="B162" s="3">
        <v>2</v>
      </c>
      <c r="C162" s="3">
        <v>0</v>
      </c>
      <c r="D162" s="46">
        <v>2</v>
      </c>
      <c r="E162" s="3">
        <v>6</v>
      </c>
      <c r="F162" s="3">
        <v>2</v>
      </c>
      <c r="G162" s="46">
        <v>8</v>
      </c>
      <c r="H162" s="3">
        <v>6</v>
      </c>
      <c r="I162" s="3">
        <v>6</v>
      </c>
      <c r="J162" s="46">
        <v>12</v>
      </c>
      <c r="K162" s="3">
        <v>0</v>
      </c>
      <c r="L162" s="3">
        <v>6</v>
      </c>
      <c r="M162" s="46">
        <v>6</v>
      </c>
      <c r="N162" s="3">
        <v>0</v>
      </c>
      <c r="O162" s="3">
        <v>6</v>
      </c>
      <c r="P162" s="46">
        <v>6</v>
      </c>
      <c r="Q162" s="3">
        <v>0</v>
      </c>
      <c r="R162" s="3">
        <v>6</v>
      </c>
      <c r="S162" s="46">
        <v>6</v>
      </c>
      <c r="T162" s="3">
        <v>6</v>
      </c>
      <c r="U162" s="3">
        <v>0</v>
      </c>
      <c r="V162" s="46">
        <v>6</v>
      </c>
      <c r="W162" s="3">
        <v>2</v>
      </c>
      <c r="X162" s="3">
        <v>4</v>
      </c>
      <c r="Y162" s="66">
        <v>6</v>
      </c>
      <c r="Z162" s="24">
        <v>52</v>
      </c>
    </row>
    <row r="163" spans="1:26" ht="15" thickBot="1" x14ac:dyDescent="0.35">
      <c r="A163" s="1" t="str">
        <v>Jack Banister</v>
      </c>
      <c r="B163" s="1">
        <v>6</v>
      </c>
      <c r="C163" s="1">
        <v>0</v>
      </c>
      <c r="D163" s="48">
        <v>6</v>
      </c>
      <c r="E163" s="1">
        <v>6</v>
      </c>
      <c r="F163" s="1">
        <v>6</v>
      </c>
      <c r="G163" s="48">
        <v>12</v>
      </c>
      <c r="H163" s="1">
        <v>6</v>
      </c>
      <c r="I163" s="1">
        <v>4</v>
      </c>
      <c r="J163" s="48">
        <v>10</v>
      </c>
      <c r="K163" s="1">
        <v>0</v>
      </c>
      <c r="L163" s="1">
        <v>4</v>
      </c>
      <c r="M163" s="48">
        <v>4</v>
      </c>
      <c r="N163" s="1">
        <v>6</v>
      </c>
      <c r="O163" s="1">
        <v>2</v>
      </c>
      <c r="P163" s="48">
        <v>8</v>
      </c>
      <c r="Q163" s="1">
        <v>6</v>
      </c>
      <c r="R163" s="1">
        <v>6</v>
      </c>
      <c r="S163" s="48">
        <v>12</v>
      </c>
      <c r="T163" s="1">
        <v>6</v>
      </c>
      <c r="U163" s="1">
        <v>6</v>
      </c>
      <c r="V163" s="48">
        <v>12</v>
      </c>
      <c r="W163" s="1">
        <v>6</v>
      </c>
      <c r="X163" s="1">
        <v>6</v>
      </c>
      <c r="Y163" s="67">
        <v>12</v>
      </c>
      <c r="Z163" s="24">
        <v>76</v>
      </c>
    </row>
    <row r="164" spans="1:26" ht="15" thickBot="1" x14ac:dyDescent="0.35">
      <c r="A164" s="1" t="str">
        <v>Name3</v>
      </c>
      <c r="B164" s="1">
        <v>0</v>
      </c>
      <c r="C164" s="1">
        <v>0</v>
      </c>
      <c r="D164" s="48">
        <v>0</v>
      </c>
      <c r="E164" s="1">
        <v>0</v>
      </c>
      <c r="F164" s="1">
        <v>0</v>
      </c>
      <c r="G164" s="48">
        <v>0</v>
      </c>
      <c r="H164" s="1">
        <v>0</v>
      </c>
      <c r="I164" s="1">
        <v>0</v>
      </c>
      <c r="J164" s="48">
        <v>0</v>
      </c>
      <c r="K164" s="1">
        <v>0</v>
      </c>
      <c r="L164" s="1">
        <v>0</v>
      </c>
      <c r="M164" s="48">
        <v>0</v>
      </c>
      <c r="N164" s="1">
        <v>0</v>
      </c>
      <c r="O164" s="1">
        <v>0</v>
      </c>
      <c r="P164" s="48">
        <v>0</v>
      </c>
      <c r="Q164" s="1">
        <v>0</v>
      </c>
      <c r="R164" s="1">
        <v>0</v>
      </c>
      <c r="S164" s="48">
        <v>0</v>
      </c>
      <c r="T164" s="1">
        <v>0</v>
      </c>
      <c r="U164" s="1">
        <v>0</v>
      </c>
      <c r="V164" s="48">
        <v>0</v>
      </c>
      <c r="W164" s="1">
        <v>0</v>
      </c>
      <c r="X164" s="1">
        <v>0</v>
      </c>
      <c r="Y164" s="67">
        <v>0</v>
      </c>
      <c r="Z164" s="24">
        <v>0</v>
      </c>
    </row>
    <row r="165" spans="1:26" ht="15" thickBot="1" x14ac:dyDescent="0.35">
      <c r="A165" s="1" t="str">
        <v>Name 4</v>
      </c>
      <c r="B165" s="1">
        <v>0</v>
      </c>
      <c r="C165" s="1">
        <v>0</v>
      </c>
      <c r="D165" s="48">
        <v>0</v>
      </c>
      <c r="E165" s="1">
        <v>0</v>
      </c>
      <c r="F165" s="1">
        <v>0</v>
      </c>
      <c r="G165" s="48">
        <v>0</v>
      </c>
      <c r="H165" s="1">
        <v>0</v>
      </c>
      <c r="I165" s="1">
        <v>0</v>
      </c>
      <c r="J165" s="48">
        <v>0</v>
      </c>
      <c r="K165" s="1">
        <v>0</v>
      </c>
      <c r="L165" s="1">
        <v>0</v>
      </c>
      <c r="M165" s="48">
        <v>0</v>
      </c>
      <c r="N165" s="1">
        <v>0</v>
      </c>
      <c r="O165" s="1">
        <v>0</v>
      </c>
      <c r="P165" s="48">
        <v>0</v>
      </c>
      <c r="Q165" s="1">
        <v>0</v>
      </c>
      <c r="R165" s="1">
        <v>0</v>
      </c>
      <c r="S165" s="48">
        <v>0</v>
      </c>
      <c r="T165" s="1">
        <v>0</v>
      </c>
      <c r="U165" s="1">
        <v>0</v>
      </c>
      <c r="V165" s="48">
        <v>0</v>
      </c>
      <c r="W165" s="1">
        <v>0</v>
      </c>
      <c r="X165" s="1">
        <v>0</v>
      </c>
      <c r="Y165" s="67">
        <v>0</v>
      </c>
      <c r="Z165" s="24">
        <v>0</v>
      </c>
    </row>
    <row r="166" spans="1:26" ht="15" thickBot="1" x14ac:dyDescent="0.35">
      <c r="A166" s="177">
        <v>0</v>
      </c>
      <c r="B166" s="177">
        <v>0</v>
      </c>
      <c r="C166" s="1" t="str">
        <v>Drill</v>
      </c>
      <c r="D166" s="1">
        <v>1</v>
      </c>
      <c r="E166" s="177">
        <v>0</v>
      </c>
      <c r="F166" s="1" t="str">
        <v>Drill</v>
      </c>
      <c r="G166" s="1">
        <v>1</v>
      </c>
      <c r="H166" s="177">
        <v>0</v>
      </c>
      <c r="I166" s="1" t="str">
        <v>Drill</v>
      </c>
      <c r="J166" s="1">
        <v>1</v>
      </c>
      <c r="K166" s="177">
        <v>0</v>
      </c>
      <c r="L166" s="1" t="str">
        <v>Drill</v>
      </c>
      <c r="M166" s="1">
        <v>0.5</v>
      </c>
      <c r="N166" s="177">
        <v>0</v>
      </c>
      <c r="O166" s="1" t="str">
        <v>Drill</v>
      </c>
      <c r="P166" s="1">
        <v>1.5</v>
      </c>
      <c r="Q166" s="177">
        <v>0</v>
      </c>
      <c r="R166" s="1" t="str">
        <v>Drill</v>
      </c>
      <c r="S166" s="1">
        <v>1.5</v>
      </c>
      <c r="T166" s="177">
        <v>0</v>
      </c>
      <c r="U166" s="1" t="str">
        <v>Drill</v>
      </c>
      <c r="V166" s="1">
        <v>1</v>
      </c>
      <c r="W166" s="177">
        <v>0</v>
      </c>
      <c r="X166" s="1" t="str">
        <v>Drill</v>
      </c>
      <c r="Y166" s="2">
        <v>1</v>
      </c>
      <c r="Z166" s="24">
        <v>8.5</v>
      </c>
    </row>
    <row r="167" spans="1:26" ht="15" thickBot="1" x14ac:dyDescent="0.35">
      <c r="A167" s="177">
        <v>0</v>
      </c>
      <c r="B167" s="177">
        <v>0</v>
      </c>
      <c r="C167" s="1" t="str">
        <v>R1 Total</v>
      </c>
      <c r="D167" s="48">
        <v>9</v>
      </c>
      <c r="E167" s="177">
        <v>0</v>
      </c>
      <c r="F167" s="1" t="str">
        <v>R2 Total</v>
      </c>
      <c r="G167" s="48">
        <v>21</v>
      </c>
      <c r="H167" s="177">
        <v>0</v>
      </c>
      <c r="I167" s="1" t="str">
        <v>R3 Total</v>
      </c>
      <c r="J167" s="48">
        <v>23</v>
      </c>
      <c r="K167" s="177">
        <v>0</v>
      </c>
      <c r="L167" s="1" t="str">
        <v>R4 Total</v>
      </c>
      <c r="M167" s="48">
        <v>10.5</v>
      </c>
      <c r="N167" s="177">
        <v>0</v>
      </c>
      <c r="O167" s="1" t="str">
        <v>R5 Total</v>
      </c>
      <c r="P167" s="48">
        <v>15.5</v>
      </c>
      <c r="Q167" s="177">
        <v>0</v>
      </c>
      <c r="R167" s="1" t="str">
        <v>R6 Total</v>
      </c>
      <c r="S167" s="48">
        <v>19.5</v>
      </c>
      <c r="T167" s="177">
        <v>0</v>
      </c>
      <c r="U167" s="1" t="str">
        <v>R7 Total</v>
      </c>
      <c r="V167" s="48">
        <v>19</v>
      </c>
      <c r="W167" s="177">
        <v>0</v>
      </c>
      <c r="X167" s="1" t="str">
        <v>R8 Total</v>
      </c>
      <c r="Y167" s="67">
        <v>19</v>
      </c>
      <c r="Z167" s="24">
        <v>136.5</v>
      </c>
    </row>
    <row r="170" spans="1:26" ht="16.2" thickBot="1" x14ac:dyDescent="0.35">
      <c r="A170" s="117" t="str">
        <f>'Albury JNR'!A4</f>
        <v>Albury JNR</v>
      </c>
      <c r="B170" t="str">
        <f>'Albury JNR'!B5</f>
        <v>JNR</v>
      </c>
    </row>
    <row r="171" spans="1:26" ht="15" thickBot="1" x14ac:dyDescent="0.35">
      <c r="A171" t="str" cm="1">
        <f t="array" ref="A171:Z177">'Albury JNR'!A27:Z33</f>
        <v>Team Lances</v>
      </c>
      <c r="B171" s="80" t="str">
        <v>Round 1</v>
      </c>
      <c r="C171" s="85">
        <v>0</v>
      </c>
      <c r="D171" s="86">
        <v>0</v>
      </c>
      <c r="E171" s="80" t="str">
        <v>Round 2</v>
      </c>
      <c r="F171" s="85">
        <v>0</v>
      </c>
      <c r="G171" s="86">
        <v>0</v>
      </c>
      <c r="H171" s="80" t="str">
        <v>Round 3</v>
      </c>
      <c r="I171" s="85">
        <v>0</v>
      </c>
      <c r="J171" s="86">
        <v>0</v>
      </c>
      <c r="K171" s="80" t="str">
        <v>Round 4</v>
      </c>
      <c r="L171" s="85">
        <v>0</v>
      </c>
      <c r="M171" s="86">
        <v>0</v>
      </c>
      <c r="N171" s="80" t="str">
        <v>Round 5</v>
      </c>
      <c r="O171" s="85">
        <v>0</v>
      </c>
      <c r="P171" s="86">
        <v>0</v>
      </c>
      <c r="Q171" s="80" t="str">
        <v>Round 6</v>
      </c>
      <c r="R171" s="85">
        <v>0</v>
      </c>
      <c r="S171" s="86">
        <v>0</v>
      </c>
      <c r="T171" s="80" t="str">
        <v>Round 7</v>
      </c>
      <c r="U171" s="85">
        <v>0</v>
      </c>
      <c r="V171" s="85">
        <v>0</v>
      </c>
      <c r="W171" s="80" t="str">
        <v>Round 8</v>
      </c>
      <c r="X171" s="85">
        <v>0</v>
      </c>
      <c r="Y171" s="85">
        <v>0</v>
      </c>
      <c r="Z171" s="49" t="str">
        <v>TOTAL</v>
      </c>
    </row>
    <row r="172" spans="1:26" ht="15" thickBot="1" x14ac:dyDescent="0.35">
      <c r="A172" s="1" t="str">
        <v>Zara Kesby</v>
      </c>
      <c r="B172" s="3">
        <v>0</v>
      </c>
      <c r="C172" s="3">
        <v>0</v>
      </c>
      <c r="D172" s="46">
        <v>0</v>
      </c>
      <c r="E172" s="3">
        <v>0</v>
      </c>
      <c r="F172" s="3">
        <v>6</v>
      </c>
      <c r="G172" s="46">
        <v>6</v>
      </c>
      <c r="H172" s="3">
        <v>0</v>
      </c>
      <c r="I172" s="3">
        <v>0</v>
      </c>
      <c r="J172" s="46">
        <v>0</v>
      </c>
      <c r="K172" s="3">
        <v>0</v>
      </c>
      <c r="L172" s="3">
        <v>6</v>
      </c>
      <c r="M172" s="46">
        <v>6</v>
      </c>
      <c r="N172" s="3">
        <v>0</v>
      </c>
      <c r="O172" s="3">
        <v>0</v>
      </c>
      <c r="P172" s="46">
        <v>0</v>
      </c>
      <c r="Q172" s="3">
        <v>0</v>
      </c>
      <c r="R172" s="3">
        <v>0</v>
      </c>
      <c r="S172" s="46">
        <v>0</v>
      </c>
      <c r="T172" s="3">
        <v>0</v>
      </c>
      <c r="U172" s="3">
        <v>6</v>
      </c>
      <c r="V172" s="46">
        <v>6</v>
      </c>
      <c r="W172" s="3">
        <v>6</v>
      </c>
      <c r="X172" s="3">
        <v>0</v>
      </c>
      <c r="Y172" s="66">
        <v>6</v>
      </c>
      <c r="Z172" s="51">
        <v>24</v>
      </c>
    </row>
    <row r="173" spans="1:26" ht="15" thickBot="1" x14ac:dyDescent="0.35">
      <c r="A173" s="1" t="str">
        <v>Samantha Gurney</v>
      </c>
      <c r="B173" s="1">
        <v>6</v>
      </c>
      <c r="C173" s="1">
        <v>6</v>
      </c>
      <c r="D173" s="48">
        <v>12</v>
      </c>
      <c r="E173" s="1">
        <v>6</v>
      </c>
      <c r="F173" s="1">
        <v>6</v>
      </c>
      <c r="G173" s="48">
        <v>12</v>
      </c>
      <c r="H173" s="1">
        <v>6</v>
      </c>
      <c r="I173" s="1">
        <v>6</v>
      </c>
      <c r="J173" s="48">
        <v>12</v>
      </c>
      <c r="K173" s="1">
        <v>0</v>
      </c>
      <c r="L173" s="1">
        <v>0</v>
      </c>
      <c r="M173" s="48">
        <v>0</v>
      </c>
      <c r="N173" s="1">
        <v>6</v>
      </c>
      <c r="O173" s="1">
        <v>0</v>
      </c>
      <c r="P173" s="48">
        <v>6</v>
      </c>
      <c r="Q173" s="1">
        <v>6</v>
      </c>
      <c r="R173" s="1">
        <v>4</v>
      </c>
      <c r="S173" s="48">
        <v>10</v>
      </c>
      <c r="T173" s="1">
        <v>6</v>
      </c>
      <c r="U173" s="1">
        <v>6</v>
      </c>
      <c r="V173" s="48">
        <v>12</v>
      </c>
      <c r="W173" s="1">
        <v>4</v>
      </c>
      <c r="X173" s="1">
        <v>6</v>
      </c>
      <c r="Y173" s="67">
        <v>10</v>
      </c>
      <c r="Z173" s="51">
        <v>74</v>
      </c>
    </row>
    <row r="174" spans="1:26" ht="15" thickBot="1" x14ac:dyDescent="0.35">
      <c r="A174" s="1" t="str">
        <v>Name3</v>
      </c>
      <c r="B174" s="1">
        <v>0</v>
      </c>
      <c r="C174" s="1">
        <v>0</v>
      </c>
      <c r="D174" s="48">
        <v>0</v>
      </c>
      <c r="E174" s="1">
        <v>0</v>
      </c>
      <c r="F174" s="1">
        <v>0</v>
      </c>
      <c r="G174" s="48">
        <v>0</v>
      </c>
      <c r="H174" s="1">
        <v>0</v>
      </c>
      <c r="I174" s="1">
        <v>0</v>
      </c>
      <c r="J174" s="48">
        <v>0</v>
      </c>
      <c r="K174" s="1">
        <v>0</v>
      </c>
      <c r="L174" s="1">
        <v>0</v>
      </c>
      <c r="M174" s="48">
        <v>0</v>
      </c>
      <c r="N174" s="1">
        <v>0</v>
      </c>
      <c r="O174" s="1">
        <v>0</v>
      </c>
      <c r="P174" s="48">
        <v>0</v>
      </c>
      <c r="Q174" s="1">
        <v>0</v>
      </c>
      <c r="R174" s="1">
        <v>0</v>
      </c>
      <c r="S174" s="48">
        <v>0</v>
      </c>
      <c r="T174" s="1">
        <v>0</v>
      </c>
      <c r="U174" s="1">
        <v>0</v>
      </c>
      <c r="V174" s="48">
        <v>0</v>
      </c>
      <c r="W174" s="1">
        <v>0</v>
      </c>
      <c r="X174" s="1">
        <v>0</v>
      </c>
      <c r="Y174" s="67">
        <v>0</v>
      </c>
      <c r="Z174" s="51">
        <v>0</v>
      </c>
    </row>
    <row r="175" spans="1:26" ht="15" thickBot="1" x14ac:dyDescent="0.35">
      <c r="A175" s="1" t="str">
        <v>Name 4</v>
      </c>
      <c r="B175" s="1">
        <v>0</v>
      </c>
      <c r="C175" s="1">
        <v>0</v>
      </c>
      <c r="D175" s="48">
        <v>0</v>
      </c>
      <c r="E175" s="1">
        <v>0</v>
      </c>
      <c r="F175" s="1">
        <v>0</v>
      </c>
      <c r="G175" s="48">
        <v>0</v>
      </c>
      <c r="H175" s="1">
        <v>0</v>
      </c>
      <c r="I175" s="1">
        <v>0</v>
      </c>
      <c r="J175" s="48">
        <v>0</v>
      </c>
      <c r="K175" s="1">
        <v>0</v>
      </c>
      <c r="L175" s="1">
        <v>0</v>
      </c>
      <c r="M175" s="48">
        <v>0</v>
      </c>
      <c r="N175" s="1">
        <v>0</v>
      </c>
      <c r="O175" s="1">
        <v>0</v>
      </c>
      <c r="P175" s="48">
        <v>0</v>
      </c>
      <c r="Q175" s="1">
        <v>0</v>
      </c>
      <c r="R175" s="1">
        <v>0</v>
      </c>
      <c r="S175" s="48">
        <v>0</v>
      </c>
      <c r="T175" s="1">
        <v>0</v>
      </c>
      <c r="U175" s="1">
        <v>0</v>
      </c>
      <c r="V175" s="48">
        <v>0</v>
      </c>
      <c r="W175" s="1">
        <v>0</v>
      </c>
      <c r="X175" s="1">
        <v>0</v>
      </c>
      <c r="Y175" s="67">
        <v>0</v>
      </c>
      <c r="Z175" s="51">
        <v>0</v>
      </c>
    </row>
    <row r="176" spans="1:26" ht="15" thickBot="1" x14ac:dyDescent="0.35">
      <c r="A176" s="81">
        <v>0</v>
      </c>
      <c r="B176" s="81">
        <v>0</v>
      </c>
      <c r="C176" s="1" t="str">
        <v>Drill</v>
      </c>
      <c r="D176" s="1">
        <v>0.5</v>
      </c>
      <c r="E176" s="81">
        <v>0</v>
      </c>
      <c r="F176" s="1" t="str">
        <v>Drill</v>
      </c>
      <c r="G176" s="1">
        <v>0.5</v>
      </c>
      <c r="H176" s="81">
        <v>0</v>
      </c>
      <c r="I176" s="1" t="str">
        <v>Drill</v>
      </c>
      <c r="J176" s="1">
        <v>0.5</v>
      </c>
      <c r="K176" s="81">
        <v>0</v>
      </c>
      <c r="L176" s="1" t="str">
        <v>Drill</v>
      </c>
      <c r="M176" s="1">
        <v>0.5</v>
      </c>
      <c r="N176" s="81">
        <v>0</v>
      </c>
      <c r="O176" s="1" t="str">
        <v>Drill</v>
      </c>
      <c r="P176" s="1">
        <v>0.5</v>
      </c>
      <c r="Q176" s="81">
        <v>0</v>
      </c>
      <c r="R176" s="1" t="str">
        <v>Drill</v>
      </c>
      <c r="S176" s="1">
        <v>0.5</v>
      </c>
      <c r="T176" s="81">
        <v>0</v>
      </c>
      <c r="U176" s="1" t="str">
        <v>Drill</v>
      </c>
      <c r="V176" s="1">
        <v>1</v>
      </c>
      <c r="W176" s="81">
        <v>0</v>
      </c>
      <c r="X176" s="1" t="str">
        <v>Drill</v>
      </c>
      <c r="Y176" s="2">
        <v>0.5</v>
      </c>
      <c r="Z176" s="51">
        <v>4.5</v>
      </c>
    </row>
    <row r="177" spans="1:26" ht="15" thickBot="1" x14ac:dyDescent="0.35">
      <c r="A177" s="81">
        <v>0</v>
      </c>
      <c r="B177" s="81">
        <v>0</v>
      </c>
      <c r="C177" s="1" t="str">
        <v>R1 Total</v>
      </c>
      <c r="D177" s="48">
        <v>12.5</v>
      </c>
      <c r="E177" s="81">
        <v>0</v>
      </c>
      <c r="F177" s="1" t="str">
        <v>R2 Total</v>
      </c>
      <c r="G177" s="48">
        <v>18.5</v>
      </c>
      <c r="H177" s="81">
        <v>0</v>
      </c>
      <c r="I177" s="1" t="str">
        <v>R3 Total</v>
      </c>
      <c r="J177" s="48">
        <v>12.5</v>
      </c>
      <c r="K177" s="81">
        <v>0</v>
      </c>
      <c r="L177" s="1" t="str">
        <v>R4 Total</v>
      </c>
      <c r="M177" s="48">
        <v>6.5</v>
      </c>
      <c r="N177" s="81">
        <v>0</v>
      </c>
      <c r="O177" s="1" t="str">
        <v>R5 Total</v>
      </c>
      <c r="P177" s="48">
        <v>6.5</v>
      </c>
      <c r="Q177" s="81">
        <v>0</v>
      </c>
      <c r="R177" s="1" t="str">
        <v>R6 Total</v>
      </c>
      <c r="S177" s="48">
        <v>10.5</v>
      </c>
      <c r="T177" s="81">
        <v>0</v>
      </c>
      <c r="U177" s="1" t="str">
        <v>R7 Total</v>
      </c>
      <c r="V177" s="48">
        <v>19</v>
      </c>
      <c r="W177" s="81">
        <v>0</v>
      </c>
      <c r="X177" s="1" t="str">
        <v>R8 Total</v>
      </c>
      <c r="Y177" s="67">
        <v>16.5</v>
      </c>
      <c r="Z177" s="51">
        <v>102.5</v>
      </c>
    </row>
    <row r="180" spans="1:26" ht="15.6" x14ac:dyDescent="0.3">
      <c r="A180" s="156" t="str">
        <f>Bronte!A4</f>
        <v>Bronte Roser</v>
      </c>
      <c r="B180" t="str">
        <f>Bronte!B5</f>
        <v>JNR</v>
      </c>
    </row>
    <row r="181" spans="1:26" x14ac:dyDescent="0.3">
      <c r="A181" s="1" t="str" cm="1">
        <f t="array" ref="A181:Z187">Bronte!A27:Z33</f>
        <v>Team Lances</v>
      </c>
      <c r="B181" s="1" t="str">
        <v>Round 1</v>
      </c>
      <c r="C181" s="1">
        <v>0</v>
      </c>
      <c r="D181" s="1">
        <v>0</v>
      </c>
      <c r="E181" s="1" t="str">
        <v>Round 2</v>
      </c>
      <c r="F181" s="1">
        <v>0</v>
      </c>
      <c r="G181" s="1">
        <v>0</v>
      </c>
      <c r="H181" s="1" t="str">
        <v>Round 3</v>
      </c>
      <c r="I181" s="1">
        <v>0</v>
      </c>
      <c r="J181" s="1">
        <v>0</v>
      </c>
      <c r="K181" s="1" t="str">
        <v>Round 4</v>
      </c>
      <c r="L181" s="1">
        <v>0</v>
      </c>
      <c r="M181" s="1">
        <v>0</v>
      </c>
      <c r="N181" s="1" t="str">
        <v>Round 5</v>
      </c>
      <c r="O181" s="1">
        <v>0</v>
      </c>
      <c r="P181" s="1">
        <v>0</v>
      </c>
      <c r="Q181" s="1" t="str">
        <v>Round 6</v>
      </c>
      <c r="R181" s="1">
        <v>0</v>
      </c>
      <c r="S181" s="1">
        <v>0</v>
      </c>
      <c r="T181" s="1" t="str">
        <v>Round 7</v>
      </c>
      <c r="U181" s="1">
        <v>0</v>
      </c>
      <c r="V181" s="1">
        <v>0</v>
      </c>
      <c r="W181" s="1" t="str">
        <v>Round 8</v>
      </c>
      <c r="X181" s="1">
        <v>0</v>
      </c>
      <c r="Y181" s="1">
        <v>0</v>
      </c>
      <c r="Z181" s="1" t="str">
        <v>TOTAL</v>
      </c>
    </row>
    <row r="182" spans="1:26" x14ac:dyDescent="0.3">
      <c r="A182" s="1" t="str">
        <v>Bronte Roser</v>
      </c>
      <c r="B182" s="1">
        <v>0</v>
      </c>
      <c r="C182" s="1">
        <v>6</v>
      </c>
      <c r="D182" s="1">
        <v>6</v>
      </c>
      <c r="E182" s="1">
        <v>0</v>
      </c>
      <c r="F182" s="1">
        <v>6</v>
      </c>
      <c r="G182" s="1">
        <v>6</v>
      </c>
      <c r="H182" s="1">
        <v>6</v>
      </c>
      <c r="I182" s="1">
        <v>6</v>
      </c>
      <c r="J182" s="1">
        <v>12</v>
      </c>
      <c r="K182" s="1">
        <v>4</v>
      </c>
      <c r="L182" s="1">
        <v>0</v>
      </c>
      <c r="M182" s="1">
        <v>4</v>
      </c>
      <c r="N182" s="1">
        <v>6</v>
      </c>
      <c r="O182" s="1">
        <v>6</v>
      </c>
      <c r="P182" s="1">
        <v>12</v>
      </c>
      <c r="Q182" s="1">
        <v>6</v>
      </c>
      <c r="R182" s="1">
        <v>4</v>
      </c>
      <c r="S182" s="1">
        <v>10</v>
      </c>
      <c r="T182" s="1">
        <v>2</v>
      </c>
      <c r="U182" s="1">
        <v>6</v>
      </c>
      <c r="V182" s="1">
        <v>8</v>
      </c>
      <c r="W182" s="1">
        <v>4</v>
      </c>
      <c r="X182" s="1">
        <v>0</v>
      </c>
      <c r="Y182" s="1">
        <v>4</v>
      </c>
      <c r="Z182" s="1">
        <v>62</v>
      </c>
    </row>
    <row r="183" spans="1:26" x14ac:dyDescent="0.3">
      <c r="A183" s="1" t="str">
        <v>Name 2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</row>
    <row r="184" spans="1:26" x14ac:dyDescent="0.3">
      <c r="A184" s="1" t="str">
        <v>Name3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 x14ac:dyDescent="0.3">
      <c r="A185" s="1" t="str">
        <v>Name 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</row>
    <row r="186" spans="1:26" x14ac:dyDescent="0.3">
      <c r="A186">
        <v>0</v>
      </c>
      <c r="B186">
        <v>0</v>
      </c>
      <c r="C186" t="str">
        <v>Drill</v>
      </c>
      <c r="D186">
        <v>0.5</v>
      </c>
      <c r="E186">
        <v>0</v>
      </c>
      <c r="F186" t="str">
        <v>Drill</v>
      </c>
      <c r="G186">
        <v>0.5</v>
      </c>
      <c r="H186">
        <v>0</v>
      </c>
      <c r="I186" t="str">
        <v>Drill</v>
      </c>
      <c r="J186">
        <v>0.5</v>
      </c>
      <c r="K186">
        <v>0</v>
      </c>
      <c r="L186" t="str">
        <v>Drill</v>
      </c>
      <c r="M186">
        <v>0.5</v>
      </c>
      <c r="N186">
        <v>0</v>
      </c>
      <c r="O186" t="str">
        <v>Drill</v>
      </c>
      <c r="P186">
        <v>0.5</v>
      </c>
      <c r="Q186">
        <v>0</v>
      </c>
      <c r="R186" s="1" t="str">
        <v>Drill</v>
      </c>
      <c r="S186" s="1">
        <v>0.5</v>
      </c>
      <c r="T186">
        <v>0</v>
      </c>
      <c r="U186" s="1" t="str">
        <v>Drill</v>
      </c>
      <c r="V186" s="1">
        <v>0.5</v>
      </c>
      <c r="W186">
        <v>0</v>
      </c>
      <c r="X186" s="1" t="str">
        <v>Drill</v>
      </c>
      <c r="Y186" s="1">
        <v>0.5</v>
      </c>
      <c r="Z186" s="1">
        <v>4</v>
      </c>
    </row>
    <row r="187" spans="1:26" x14ac:dyDescent="0.3">
      <c r="A187">
        <v>0</v>
      </c>
      <c r="B187">
        <v>0</v>
      </c>
      <c r="C187" t="str">
        <v>R1 Total</v>
      </c>
      <c r="D187">
        <v>6.5</v>
      </c>
      <c r="E187">
        <v>0</v>
      </c>
      <c r="F187" t="str">
        <v>R2 Total</v>
      </c>
      <c r="G187">
        <v>6.5</v>
      </c>
      <c r="H187">
        <v>0</v>
      </c>
      <c r="I187" t="str">
        <v>R3 Total</v>
      </c>
      <c r="J187">
        <v>12.5</v>
      </c>
      <c r="K187">
        <v>0</v>
      </c>
      <c r="L187" t="str">
        <v>R4 Total</v>
      </c>
      <c r="M187">
        <v>4.5</v>
      </c>
      <c r="N187">
        <v>0</v>
      </c>
      <c r="O187" t="str">
        <v>R5 Total</v>
      </c>
      <c r="P187">
        <v>12.5</v>
      </c>
      <c r="Q187">
        <v>0</v>
      </c>
      <c r="R187" s="1" t="str">
        <v>R6 Total</v>
      </c>
      <c r="S187" s="1">
        <v>10.5</v>
      </c>
      <c r="T187">
        <v>0</v>
      </c>
      <c r="U187" s="1" t="str">
        <v>R7 Total</v>
      </c>
      <c r="V187" s="1">
        <v>8.5</v>
      </c>
      <c r="W187">
        <v>0</v>
      </c>
      <c r="X187" s="1" t="str">
        <v>R8 Total</v>
      </c>
      <c r="Y187" s="1">
        <v>4.5</v>
      </c>
      <c r="Z187" s="1">
        <v>66</v>
      </c>
    </row>
    <row r="190" spans="1:26" x14ac:dyDescent="0.3">
      <c r="A190" t="str">
        <f>Lexi!A4</f>
        <v>Lexi Aird</v>
      </c>
      <c r="B190" t="str">
        <f>Lexi!B5</f>
        <v>JNR</v>
      </c>
    </row>
    <row r="191" spans="1:26" x14ac:dyDescent="0.3">
      <c r="A191" t="str" cm="1">
        <f t="array" ref="A191:Z197">Lexi!A27:Z33</f>
        <v>Team Lances</v>
      </c>
      <c r="B191" t="str">
        <v>Round 1</v>
      </c>
      <c r="C191">
        <v>0</v>
      </c>
      <c r="D191">
        <v>0</v>
      </c>
      <c r="E191" t="str">
        <v>Round 2</v>
      </c>
      <c r="F191">
        <v>0</v>
      </c>
      <c r="G191">
        <v>0</v>
      </c>
      <c r="H191" t="str">
        <v>Round 3</v>
      </c>
      <c r="I191">
        <v>0</v>
      </c>
      <c r="J191">
        <v>0</v>
      </c>
      <c r="K191" t="str">
        <v>Round 4</v>
      </c>
      <c r="L191">
        <v>0</v>
      </c>
      <c r="M191">
        <v>0</v>
      </c>
      <c r="N191" t="str">
        <v>Round 5</v>
      </c>
      <c r="O191">
        <v>0</v>
      </c>
      <c r="P191">
        <v>0</v>
      </c>
      <c r="Q191" t="str">
        <v>Round 6</v>
      </c>
      <c r="R191">
        <v>0</v>
      </c>
      <c r="S191">
        <v>0</v>
      </c>
      <c r="T191" t="str">
        <v>Round 7</v>
      </c>
      <c r="U191">
        <v>0</v>
      </c>
      <c r="V191">
        <v>0</v>
      </c>
      <c r="W191" t="str">
        <v>Round 8</v>
      </c>
      <c r="X191">
        <v>0</v>
      </c>
      <c r="Y191">
        <v>0</v>
      </c>
      <c r="Z191" t="str">
        <v>TOTAL</v>
      </c>
    </row>
    <row r="192" spans="1:26" x14ac:dyDescent="0.3">
      <c r="A192" t="str">
        <v>Lexi Aird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6</v>
      </c>
      <c r="L192">
        <v>0</v>
      </c>
      <c r="M192">
        <v>6</v>
      </c>
      <c r="N192">
        <v>0</v>
      </c>
      <c r="O192">
        <v>6</v>
      </c>
      <c r="P192">
        <v>6</v>
      </c>
      <c r="Q192">
        <v>6</v>
      </c>
      <c r="R192">
        <v>0</v>
      </c>
      <c r="S192">
        <v>6</v>
      </c>
      <c r="T192">
        <v>6</v>
      </c>
      <c r="U192">
        <v>2</v>
      </c>
      <c r="V192">
        <v>8</v>
      </c>
      <c r="W192">
        <v>6</v>
      </c>
      <c r="X192">
        <v>4</v>
      </c>
      <c r="Y192">
        <v>10</v>
      </c>
      <c r="Z192">
        <v>36</v>
      </c>
    </row>
    <row r="193" spans="1:26" x14ac:dyDescent="0.3">
      <c r="A193" t="str">
        <v>Name 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</row>
    <row r="194" spans="1:26" x14ac:dyDescent="0.3">
      <c r="A194" t="str">
        <v>Name3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</row>
    <row r="195" spans="1:26" x14ac:dyDescent="0.3">
      <c r="A195" t="str">
        <v>Name 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</row>
    <row r="196" spans="1:26" x14ac:dyDescent="0.3">
      <c r="A196">
        <v>0</v>
      </c>
      <c r="B196">
        <v>0</v>
      </c>
      <c r="C196" t="str">
        <v>Drill</v>
      </c>
      <c r="D196">
        <v>0.5</v>
      </c>
      <c r="E196">
        <v>0</v>
      </c>
      <c r="F196" t="str">
        <v>Drill</v>
      </c>
      <c r="G196">
        <v>0.5</v>
      </c>
      <c r="H196">
        <v>0</v>
      </c>
      <c r="I196" t="str">
        <v>Drill</v>
      </c>
      <c r="J196">
        <v>0.5</v>
      </c>
      <c r="K196">
        <v>0</v>
      </c>
      <c r="L196" t="str">
        <v>Drill</v>
      </c>
      <c r="M196">
        <v>0.5</v>
      </c>
      <c r="N196">
        <v>0</v>
      </c>
      <c r="O196" t="str">
        <v>Drill</v>
      </c>
      <c r="P196">
        <v>0.5</v>
      </c>
      <c r="Q196">
        <v>0</v>
      </c>
      <c r="R196" t="str">
        <v>Drill</v>
      </c>
      <c r="S196">
        <v>0.5</v>
      </c>
      <c r="T196">
        <v>0</v>
      </c>
      <c r="U196" t="str">
        <v>Drill</v>
      </c>
      <c r="V196">
        <v>0.5</v>
      </c>
      <c r="W196">
        <v>0</v>
      </c>
      <c r="X196" t="str">
        <v>Drill</v>
      </c>
      <c r="Y196">
        <v>0.5</v>
      </c>
      <c r="Z196">
        <v>4</v>
      </c>
    </row>
    <row r="197" spans="1:26" x14ac:dyDescent="0.3">
      <c r="A197">
        <v>0</v>
      </c>
      <c r="B197">
        <v>0</v>
      </c>
      <c r="C197" t="str">
        <v>R1 Total</v>
      </c>
      <c r="D197">
        <v>0.5</v>
      </c>
      <c r="E197">
        <v>0</v>
      </c>
      <c r="F197" t="str">
        <v>R2 Total</v>
      </c>
      <c r="G197">
        <v>0.5</v>
      </c>
      <c r="H197">
        <v>0</v>
      </c>
      <c r="I197" t="str">
        <v>R3 Total</v>
      </c>
      <c r="J197">
        <v>0.5</v>
      </c>
      <c r="K197">
        <v>0</v>
      </c>
      <c r="L197" t="str">
        <v>R4 Total</v>
      </c>
      <c r="M197">
        <v>6.5</v>
      </c>
      <c r="N197">
        <v>0</v>
      </c>
      <c r="O197" t="str">
        <v>R5 Total</v>
      </c>
      <c r="P197">
        <v>6.5</v>
      </c>
      <c r="Q197">
        <v>0</v>
      </c>
      <c r="R197" t="str">
        <v>R6 Total</v>
      </c>
      <c r="S197">
        <v>6.5</v>
      </c>
      <c r="T197">
        <v>0</v>
      </c>
      <c r="U197" t="str">
        <v>R7 Total</v>
      </c>
      <c r="V197">
        <v>8.5</v>
      </c>
      <c r="W197">
        <v>0</v>
      </c>
      <c r="X197" t="str">
        <v>R8 Total</v>
      </c>
      <c r="Y197">
        <v>10.5</v>
      </c>
      <c r="Z197">
        <v>40</v>
      </c>
    </row>
    <row r="200" spans="1:26" x14ac:dyDescent="0.3">
      <c r="A200" t="str">
        <f>Maddie!A4</f>
        <v>Maddie Ellem</v>
      </c>
      <c r="B200" t="str">
        <f>Maddie!B5</f>
        <v>JNR</v>
      </c>
    </row>
    <row r="201" spans="1:26" x14ac:dyDescent="0.3">
      <c r="A201" t="str" cm="1">
        <f t="array" ref="A201:Z207">Maddie!A27:Z33</f>
        <v>Team Lances</v>
      </c>
      <c r="B201" t="str">
        <v>Round 1</v>
      </c>
      <c r="C201">
        <v>0</v>
      </c>
      <c r="D201">
        <v>0</v>
      </c>
      <c r="E201" t="str">
        <v>Round 2</v>
      </c>
      <c r="F201">
        <v>0</v>
      </c>
      <c r="G201">
        <v>0</v>
      </c>
      <c r="H201" t="str">
        <v>Round 3</v>
      </c>
      <c r="I201">
        <v>0</v>
      </c>
      <c r="J201">
        <v>0</v>
      </c>
      <c r="K201" t="str">
        <v>Round 4</v>
      </c>
      <c r="L201">
        <v>0</v>
      </c>
      <c r="M201">
        <v>0</v>
      </c>
      <c r="N201" t="str">
        <v>Round 5</v>
      </c>
      <c r="O201">
        <v>0</v>
      </c>
      <c r="P201">
        <v>0</v>
      </c>
      <c r="Q201" t="str">
        <v>Round 6</v>
      </c>
      <c r="R201">
        <v>0</v>
      </c>
      <c r="S201">
        <v>0</v>
      </c>
      <c r="T201" t="str">
        <v>Round 7</v>
      </c>
      <c r="U201">
        <v>0</v>
      </c>
      <c r="V201">
        <v>0</v>
      </c>
      <c r="W201" t="str">
        <v>Round 8</v>
      </c>
      <c r="X201">
        <v>0</v>
      </c>
      <c r="Y201">
        <v>0</v>
      </c>
      <c r="Z201" t="str">
        <v>TOTAL</v>
      </c>
    </row>
    <row r="202" spans="1:26" x14ac:dyDescent="0.3">
      <c r="A202" t="str">
        <v>Maddie Ellem</v>
      </c>
      <c r="B202">
        <v>0</v>
      </c>
      <c r="C202">
        <v>0</v>
      </c>
      <c r="D202">
        <v>0</v>
      </c>
      <c r="E202">
        <v>6</v>
      </c>
      <c r="F202">
        <v>0</v>
      </c>
      <c r="G202">
        <v>6</v>
      </c>
      <c r="H202">
        <v>0</v>
      </c>
      <c r="I202">
        <v>6</v>
      </c>
      <c r="J202">
        <v>6</v>
      </c>
      <c r="K202">
        <v>6</v>
      </c>
      <c r="L202">
        <v>6</v>
      </c>
      <c r="M202">
        <v>12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6</v>
      </c>
      <c r="V202">
        <v>6</v>
      </c>
      <c r="W202">
        <v>6</v>
      </c>
      <c r="X202">
        <v>0</v>
      </c>
      <c r="Y202">
        <v>6</v>
      </c>
      <c r="Z202">
        <v>36</v>
      </c>
    </row>
    <row r="203" spans="1:26" x14ac:dyDescent="0.3">
      <c r="A203" t="str">
        <v>Name 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:26" x14ac:dyDescent="0.3">
      <c r="A204" t="str">
        <v>Name3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</row>
    <row r="205" spans="1:26" x14ac:dyDescent="0.3">
      <c r="A205" t="str">
        <v>Name 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:26" x14ac:dyDescent="0.3">
      <c r="A206">
        <v>0</v>
      </c>
      <c r="B206">
        <v>0</v>
      </c>
      <c r="C206" t="str">
        <v>Drill</v>
      </c>
      <c r="D206">
        <v>0.5</v>
      </c>
      <c r="E206">
        <v>0</v>
      </c>
      <c r="F206" t="str">
        <v>Drill</v>
      </c>
      <c r="G206">
        <v>0.5</v>
      </c>
      <c r="H206">
        <v>0</v>
      </c>
      <c r="I206" t="str">
        <v>Drill</v>
      </c>
      <c r="J206">
        <v>0.5</v>
      </c>
      <c r="K206">
        <v>0</v>
      </c>
      <c r="L206" t="str">
        <v>Drill</v>
      </c>
      <c r="M206">
        <v>0.5</v>
      </c>
      <c r="N206">
        <v>0</v>
      </c>
      <c r="O206" t="str">
        <v>Drill</v>
      </c>
      <c r="P206">
        <v>0.5</v>
      </c>
      <c r="Q206">
        <v>0</v>
      </c>
      <c r="R206" t="str">
        <v>Drill</v>
      </c>
      <c r="S206">
        <v>0.5</v>
      </c>
      <c r="T206">
        <v>0</v>
      </c>
      <c r="U206" t="str">
        <v>Drill</v>
      </c>
      <c r="V206">
        <v>0.5</v>
      </c>
      <c r="W206">
        <v>0</v>
      </c>
      <c r="X206" t="str">
        <v>Drill</v>
      </c>
      <c r="Y206">
        <v>0.5</v>
      </c>
      <c r="Z206">
        <v>4</v>
      </c>
    </row>
    <row r="207" spans="1:26" x14ac:dyDescent="0.3">
      <c r="A207">
        <v>0</v>
      </c>
      <c r="B207">
        <v>0</v>
      </c>
      <c r="C207" t="str">
        <v>R1 Total</v>
      </c>
      <c r="D207">
        <v>0.5</v>
      </c>
      <c r="E207">
        <v>0</v>
      </c>
      <c r="F207" t="str">
        <v>R2 Total</v>
      </c>
      <c r="G207">
        <v>6.5</v>
      </c>
      <c r="H207">
        <v>0</v>
      </c>
      <c r="I207" t="str">
        <v>R3 Total</v>
      </c>
      <c r="J207">
        <v>6.5</v>
      </c>
      <c r="K207">
        <v>0</v>
      </c>
      <c r="L207" t="str">
        <v>R4 Total</v>
      </c>
      <c r="M207">
        <v>12.5</v>
      </c>
      <c r="N207">
        <v>0</v>
      </c>
      <c r="O207" t="str">
        <v>R5 Total</v>
      </c>
      <c r="P207">
        <v>0.5</v>
      </c>
      <c r="Q207">
        <v>0</v>
      </c>
      <c r="R207" t="str">
        <v>R6 Total</v>
      </c>
      <c r="S207">
        <v>0.5</v>
      </c>
      <c r="T207">
        <v>0</v>
      </c>
      <c r="U207" t="str">
        <v>R7 Total</v>
      </c>
      <c r="V207">
        <v>6.5</v>
      </c>
      <c r="W207">
        <v>0</v>
      </c>
      <c r="X207" t="str">
        <v>R8 Total</v>
      </c>
      <c r="Y207">
        <v>6.5</v>
      </c>
      <c r="Z207">
        <v>40</v>
      </c>
    </row>
    <row r="210" spans="1:26" x14ac:dyDescent="0.3">
      <c r="A210" t="str">
        <f>Logan!A4</f>
        <v>Logan Gorton</v>
      </c>
      <c r="B210" t="str">
        <f>Logan!B5</f>
        <v>JNR</v>
      </c>
    </row>
    <row r="211" spans="1:26" x14ac:dyDescent="0.3">
      <c r="A211" t="str" cm="1">
        <f t="array" ref="A211:Z217">Logan!A27:Z33</f>
        <v>Team Lances</v>
      </c>
      <c r="B211" t="str">
        <v>Round 1</v>
      </c>
      <c r="C211">
        <v>0</v>
      </c>
      <c r="D211">
        <v>0</v>
      </c>
      <c r="E211" t="str">
        <v>Round 2</v>
      </c>
      <c r="F211">
        <v>0</v>
      </c>
      <c r="G211">
        <v>0</v>
      </c>
      <c r="H211" t="str">
        <v>Round 3</v>
      </c>
      <c r="I211">
        <v>0</v>
      </c>
      <c r="J211">
        <v>0</v>
      </c>
      <c r="K211" t="str">
        <v>Round 4</v>
      </c>
      <c r="L211">
        <v>0</v>
      </c>
      <c r="M211">
        <v>0</v>
      </c>
      <c r="N211" t="str">
        <v>Round 5</v>
      </c>
      <c r="O211">
        <v>0</v>
      </c>
      <c r="P211">
        <v>0</v>
      </c>
      <c r="Q211" t="str">
        <v>Round 6</v>
      </c>
      <c r="R211">
        <v>0</v>
      </c>
      <c r="S211">
        <v>0</v>
      </c>
      <c r="T211" t="str">
        <v>Round 7</v>
      </c>
      <c r="U211">
        <v>0</v>
      </c>
      <c r="V211">
        <v>0</v>
      </c>
      <c r="W211" t="str">
        <v>Round 8</v>
      </c>
      <c r="X211">
        <v>0</v>
      </c>
      <c r="Y211">
        <v>0</v>
      </c>
      <c r="Z211" t="str">
        <v>TOTAL</v>
      </c>
    </row>
    <row r="212" spans="1:26" x14ac:dyDescent="0.3">
      <c r="A212" t="str">
        <v>Logan Gorton</v>
      </c>
      <c r="B212">
        <v>0</v>
      </c>
      <c r="C212">
        <v>4</v>
      </c>
      <c r="D212">
        <v>4</v>
      </c>
      <c r="E212">
        <v>0</v>
      </c>
      <c r="F212">
        <v>0</v>
      </c>
      <c r="G212">
        <v>0</v>
      </c>
      <c r="H212">
        <v>6</v>
      </c>
      <c r="I212">
        <v>6</v>
      </c>
      <c r="J212">
        <v>12</v>
      </c>
      <c r="K212">
        <v>6</v>
      </c>
      <c r="L212">
        <v>2</v>
      </c>
      <c r="M212">
        <v>8</v>
      </c>
      <c r="N212">
        <v>4</v>
      </c>
      <c r="O212">
        <v>0</v>
      </c>
      <c r="P212">
        <v>4</v>
      </c>
      <c r="Q212">
        <v>0</v>
      </c>
      <c r="R212">
        <v>0</v>
      </c>
      <c r="S212">
        <v>0</v>
      </c>
      <c r="T212">
        <v>0</v>
      </c>
      <c r="U212">
        <v>2</v>
      </c>
      <c r="V212">
        <v>2</v>
      </c>
      <c r="W212">
        <v>4</v>
      </c>
      <c r="X212">
        <v>0</v>
      </c>
      <c r="Y212">
        <v>4</v>
      </c>
      <c r="Z212">
        <v>34</v>
      </c>
    </row>
    <row r="213" spans="1:26" x14ac:dyDescent="0.3">
      <c r="A213" t="str">
        <v>Name 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:26" x14ac:dyDescent="0.3">
      <c r="A214" t="str">
        <v>Name3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</row>
    <row r="215" spans="1:26" x14ac:dyDescent="0.3">
      <c r="A215" t="str">
        <v>Name 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</row>
    <row r="216" spans="1:26" x14ac:dyDescent="0.3">
      <c r="A216">
        <v>0</v>
      </c>
      <c r="B216">
        <v>0</v>
      </c>
      <c r="C216" t="str">
        <v>Drill</v>
      </c>
      <c r="D216">
        <v>0.5</v>
      </c>
      <c r="E216">
        <v>0</v>
      </c>
      <c r="F216" t="str">
        <v>Drill</v>
      </c>
      <c r="G216">
        <v>0.5</v>
      </c>
      <c r="H216">
        <v>0</v>
      </c>
      <c r="I216" t="str">
        <v>Drill</v>
      </c>
      <c r="J216">
        <v>0.5</v>
      </c>
      <c r="K216">
        <v>0</v>
      </c>
      <c r="L216" t="str">
        <v>Drill</v>
      </c>
      <c r="M216">
        <v>0.5</v>
      </c>
      <c r="N216">
        <v>0</v>
      </c>
      <c r="O216" t="str">
        <v>Drill</v>
      </c>
      <c r="P216">
        <v>0.5</v>
      </c>
      <c r="Q216">
        <v>0</v>
      </c>
      <c r="R216" t="str">
        <v>Drill</v>
      </c>
      <c r="S216">
        <v>0.5</v>
      </c>
      <c r="T216">
        <v>0</v>
      </c>
      <c r="U216" t="str">
        <v>Drill</v>
      </c>
      <c r="V216">
        <v>0.5</v>
      </c>
      <c r="W216">
        <v>0</v>
      </c>
      <c r="X216" t="str">
        <v>Drill</v>
      </c>
      <c r="Y216">
        <v>0.5</v>
      </c>
      <c r="Z216">
        <v>4</v>
      </c>
    </row>
    <row r="217" spans="1:26" x14ac:dyDescent="0.3">
      <c r="A217">
        <v>0</v>
      </c>
      <c r="B217">
        <v>0</v>
      </c>
      <c r="C217" t="str">
        <v>R1 Total</v>
      </c>
      <c r="D217">
        <v>4.5</v>
      </c>
      <c r="E217">
        <v>0</v>
      </c>
      <c r="F217" t="str">
        <v>R2 Total</v>
      </c>
      <c r="G217">
        <v>0.5</v>
      </c>
      <c r="H217">
        <v>0</v>
      </c>
      <c r="I217" t="str">
        <v>R3 Total</v>
      </c>
      <c r="J217">
        <v>12.5</v>
      </c>
      <c r="K217">
        <v>0</v>
      </c>
      <c r="L217" t="str">
        <v>R4 Total</v>
      </c>
      <c r="M217">
        <v>8.5</v>
      </c>
      <c r="N217">
        <v>0</v>
      </c>
      <c r="O217" t="str">
        <v>R5 Total</v>
      </c>
      <c r="P217">
        <v>4.5</v>
      </c>
      <c r="Q217">
        <v>0</v>
      </c>
      <c r="R217" t="str">
        <v>R6 Total</v>
      </c>
      <c r="S217">
        <v>0.5</v>
      </c>
      <c r="T217">
        <v>0</v>
      </c>
      <c r="U217" t="str">
        <v>R7 Total</v>
      </c>
      <c r="V217">
        <v>2.5</v>
      </c>
      <c r="W217">
        <v>0</v>
      </c>
      <c r="X217" t="str">
        <v>R8 Total</v>
      </c>
      <c r="Y217">
        <v>4.5</v>
      </c>
      <c r="Z217">
        <v>38</v>
      </c>
    </row>
  </sheetData>
  <sheetProtection sheet="1" objects="1" scenarios="1" selectLockedCells="1" selectUnlockedCells="1"/>
  <sortState xmlns:xlrd2="http://schemas.microsoft.com/office/spreadsheetml/2017/richdata2" ref="G3:I17">
    <sortCondition ref="H3:H17"/>
    <sortCondition descending="1" ref="I3:I17"/>
  </sortState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653C-FA6C-4139-8E61-ADBA4160011A}">
  <sheetPr codeName="Sheet3">
    <pageSetUpPr fitToPage="1"/>
  </sheetPr>
  <dimension ref="A1:T145"/>
  <sheetViews>
    <sheetView workbookViewId="0">
      <selection activeCell="J1" sqref="J1"/>
    </sheetView>
  </sheetViews>
  <sheetFormatPr defaultRowHeight="14.4" x14ac:dyDescent="0.3"/>
  <cols>
    <col min="1" max="1" width="22" bestFit="1" customWidth="1"/>
    <col min="7" max="7" width="19.21875" bestFit="1" customWidth="1"/>
  </cols>
  <sheetData>
    <row r="1" spans="1:11" ht="18" x14ac:dyDescent="0.35">
      <c r="A1" s="104" t="s">
        <v>10</v>
      </c>
      <c r="G1" s="25"/>
      <c r="H1" s="4"/>
      <c r="I1" s="4"/>
      <c r="J1" s="4"/>
      <c r="K1" s="4"/>
    </row>
    <row r="2" spans="1:11" ht="43.2" x14ac:dyDescent="0.3">
      <c r="A2" s="11" t="s">
        <v>55</v>
      </c>
      <c r="B2" s="11" t="s">
        <v>0</v>
      </c>
      <c r="C2" s="98" t="s">
        <v>80</v>
      </c>
      <c r="G2" s="226"/>
      <c r="H2" s="226"/>
      <c r="I2" s="226"/>
      <c r="J2" s="25"/>
      <c r="K2" s="4"/>
    </row>
    <row r="3" spans="1:11" x14ac:dyDescent="0.3">
      <c r="A3" s="236" t="s">
        <v>151</v>
      </c>
      <c r="B3" s="227"/>
      <c r="C3" s="228"/>
    </row>
    <row r="4" spans="1:11" x14ac:dyDescent="0.3">
      <c r="A4" s="48" t="s">
        <v>104</v>
      </c>
      <c r="B4" s="48" t="s">
        <v>6</v>
      </c>
      <c r="C4" s="48">
        <v>234.5</v>
      </c>
      <c r="D4" s="48">
        <v>1</v>
      </c>
    </row>
    <row r="5" spans="1:11" x14ac:dyDescent="0.3">
      <c r="A5" s="48" t="s">
        <v>87</v>
      </c>
      <c r="B5" s="48" t="s">
        <v>6</v>
      </c>
      <c r="C5" s="48">
        <v>231.5</v>
      </c>
      <c r="D5" s="48">
        <v>2</v>
      </c>
    </row>
    <row r="6" spans="1:11" x14ac:dyDescent="0.3">
      <c r="A6" s="1" t="s">
        <v>56</v>
      </c>
      <c r="B6" s="1" t="s">
        <v>6</v>
      </c>
      <c r="C6" s="1">
        <v>231</v>
      </c>
    </row>
    <row r="7" spans="1:11" x14ac:dyDescent="0.3">
      <c r="A7" s="1" t="s">
        <v>100</v>
      </c>
      <c r="B7" s="1" t="s">
        <v>6</v>
      </c>
      <c r="C7" s="1">
        <v>226.5</v>
      </c>
    </row>
    <row r="8" spans="1:11" x14ac:dyDescent="0.3">
      <c r="A8" s="1" t="s">
        <v>61</v>
      </c>
      <c r="B8" s="1" t="s">
        <v>6</v>
      </c>
      <c r="C8" s="1">
        <v>206</v>
      </c>
    </row>
    <row r="9" spans="1:11" x14ac:dyDescent="0.3">
      <c r="A9" s="236" t="s">
        <v>83</v>
      </c>
      <c r="B9" s="227"/>
      <c r="C9" s="228"/>
    </row>
    <row r="10" spans="1:11" x14ac:dyDescent="0.3">
      <c r="A10" s="48" t="s">
        <v>86</v>
      </c>
      <c r="B10" s="48" t="s">
        <v>4</v>
      </c>
      <c r="C10" s="48">
        <v>249</v>
      </c>
      <c r="D10" s="48">
        <v>1</v>
      </c>
    </row>
    <row r="11" spans="1:11" x14ac:dyDescent="0.3">
      <c r="A11" s="48" t="s">
        <v>94</v>
      </c>
      <c r="B11" s="48" t="s">
        <v>4</v>
      </c>
      <c r="C11" s="48">
        <v>240.5</v>
      </c>
      <c r="D11" s="48">
        <v>2</v>
      </c>
    </row>
    <row r="12" spans="1:11" x14ac:dyDescent="0.3">
      <c r="A12" s="1" t="s">
        <v>93</v>
      </c>
      <c r="B12" s="1" t="s">
        <v>4</v>
      </c>
      <c r="C12" s="1">
        <v>237.5</v>
      </c>
    </row>
    <row r="13" spans="1:11" x14ac:dyDescent="0.3">
      <c r="A13" s="1" t="s">
        <v>75</v>
      </c>
      <c r="B13" s="1" t="s">
        <v>4</v>
      </c>
      <c r="C13" s="1">
        <v>219.5</v>
      </c>
    </row>
    <row r="14" spans="1:11" x14ac:dyDescent="0.3">
      <c r="A14" s="1" t="s">
        <v>63</v>
      </c>
      <c r="B14" s="1" t="s">
        <v>4</v>
      </c>
      <c r="C14" s="1">
        <v>163</v>
      </c>
    </row>
    <row r="15" spans="1:11" x14ac:dyDescent="0.3">
      <c r="A15" s="236" t="s">
        <v>84</v>
      </c>
      <c r="B15" s="227"/>
      <c r="C15" s="228"/>
    </row>
    <row r="16" spans="1:11" x14ac:dyDescent="0.3">
      <c r="A16" s="48" t="s">
        <v>78</v>
      </c>
      <c r="B16" s="48" t="s">
        <v>5</v>
      </c>
      <c r="C16" s="48">
        <v>196</v>
      </c>
      <c r="D16" s="48">
        <v>1</v>
      </c>
    </row>
    <row r="17" spans="1:20" x14ac:dyDescent="0.3">
      <c r="A17" s="227"/>
      <c r="B17" s="227"/>
      <c r="C17" s="228"/>
    </row>
    <row r="18" spans="1:20" s="188" customFormat="1" x14ac:dyDescent="0.3"/>
    <row r="20" spans="1:20" ht="16.2" thickBot="1" x14ac:dyDescent="0.35">
      <c r="A20" s="117" t="str">
        <f>'Maitland BLK'!A4</f>
        <v>Maitland Black</v>
      </c>
      <c r="B20" s="1" t="str">
        <f>'Maitland BLK'!B5</f>
        <v>A</v>
      </c>
    </row>
    <row r="21" spans="1:20" ht="15" thickBot="1" x14ac:dyDescent="0.35">
      <c r="A21" s="29" t="str" cm="1">
        <f t="array" ref="A21:T27">'Maitland BLK'!A36:T42</f>
        <v>Team Swords</v>
      </c>
      <c r="B21" s="124" t="str">
        <v>Round 1</v>
      </c>
      <c r="C21" s="85">
        <v>0</v>
      </c>
      <c r="D21" s="86">
        <v>0</v>
      </c>
      <c r="E21" s="80" t="str">
        <v>Round 2</v>
      </c>
      <c r="F21" s="85">
        <v>0</v>
      </c>
      <c r="G21" s="86">
        <v>0</v>
      </c>
      <c r="H21" s="80" t="str">
        <v>Round 3</v>
      </c>
      <c r="I21" s="85">
        <v>0</v>
      </c>
      <c r="J21" s="86">
        <v>0</v>
      </c>
      <c r="K21" s="80" t="str">
        <v>Round 4</v>
      </c>
      <c r="L21" s="85">
        <v>0</v>
      </c>
      <c r="M21" s="86">
        <v>0</v>
      </c>
      <c r="N21" s="80" t="str">
        <v>Round 5</v>
      </c>
      <c r="O21" s="85">
        <v>0</v>
      </c>
      <c r="P21" s="86">
        <v>0</v>
      </c>
      <c r="Q21" s="80" t="str">
        <v>Round 6</v>
      </c>
      <c r="R21" s="85">
        <v>0</v>
      </c>
      <c r="S21" s="86">
        <v>0</v>
      </c>
      <c r="T21" s="51" t="str">
        <v>TOTAL</v>
      </c>
    </row>
    <row r="22" spans="1:20" x14ac:dyDescent="0.3">
      <c r="A22" s="1" t="str">
        <v>Cameron Ninness</v>
      </c>
      <c r="B22" s="3">
        <v>6</v>
      </c>
      <c r="C22" s="3">
        <v>6</v>
      </c>
      <c r="D22" s="46">
        <v>12</v>
      </c>
      <c r="E22" s="3">
        <v>6</v>
      </c>
      <c r="F22" s="3">
        <v>6</v>
      </c>
      <c r="G22" s="46">
        <v>12</v>
      </c>
      <c r="H22" s="3">
        <v>6</v>
      </c>
      <c r="I22" s="3">
        <v>6</v>
      </c>
      <c r="J22" s="46">
        <v>12</v>
      </c>
      <c r="K22" s="3">
        <v>6</v>
      </c>
      <c r="L22" s="3">
        <v>6</v>
      </c>
      <c r="M22" s="46">
        <v>12</v>
      </c>
      <c r="N22" s="3">
        <v>6</v>
      </c>
      <c r="O22" s="3">
        <v>6</v>
      </c>
      <c r="P22" s="46">
        <v>12</v>
      </c>
      <c r="Q22" s="3">
        <v>6</v>
      </c>
      <c r="R22" s="3">
        <v>2</v>
      </c>
      <c r="S22" s="66">
        <v>8</v>
      </c>
      <c r="T22" s="52">
        <v>68</v>
      </c>
    </row>
    <row r="23" spans="1:20" x14ac:dyDescent="0.3">
      <c r="A23" s="1" t="str">
        <v>Jamie Banister</v>
      </c>
      <c r="B23" s="1">
        <v>6</v>
      </c>
      <c r="C23" s="1">
        <v>0</v>
      </c>
      <c r="D23" s="48">
        <v>6</v>
      </c>
      <c r="E23" s="1">
        <v>6</v>
      </c>
      <c r="F23" s="1">
        <v>6</v>
      </c>
      <c r="G23" s="48">
        <v>12</v>
      </c>
      <c r="H23" s="1">
        <v>0</v>
      </c>
      <c r="I23" s="1">
        <v>6</v>
      </c>
      <c r="J23" s="48">
        <v>6</v>
      </c>
      <c r="K23" s="1">
        <v>6</v>
      </c>
      <c r="L23" s="1">
        <v>6</v>
      </c>
      <c r="M23" s="48">
        <v>12</v>
      </c>
      <c r="N23" s="1">
        <v>6</v>
      </c>
      <c r="O23" s="1">
        <v>6</v>
      </c>
      <c r="P23" s="48">
        <v>12</v>
      </c>
      <c r="Q23" s="1">
        <v>6</v>
      </c>
      <c r="R23" s="1">
        <v>6</v>
      </c>
      <c r="S23" s="67">
        <v>12</v>
      </c>
      <c r="T23" s="53">
        <v>60</v>
      </c>
    </row>
    <row r="24" spans="1:20" x14ac:dyDescent="0.3">
      <c r="A24" s="1" t="str">
        <v>Phil Logue</v>
      </c>
      <c r="B24" s="1">
        <v>6</v>
      </c>
      <c r="C24" s="1">
        <v>6</v>
      </c>
      <c r="D24" s="48">
        <v>12</v>
      </c>
      <c r="E24" s="1">
        <v>2</v>
      </c>
      <c r="F24" s="1">
        <v>0</v>
      </c>
      <c r="G24" s="48">
        <v>2</v>
      </c>
      <c r="H24" s="1">
        <v>6</v>
      </c>
      <c r="I24" s="1">
        <v>0</v>
      </c>
      <c r="J24" s="48">
        <v>6</v>
      </c>
      <c r="K24" s="1">
        <v>0</v>
      </c>
      <c r="L24" s="1">
        <v>0</v>
      </c>
      <c r="M24" s="48">
        <v>0</v>
      </c>
      <c r="N24" s="1">
        <v>0</v>
      </c>
      <c r="O24" s="1">
        <v>4</v>
      </c>
      <c r="P24" s="48">
        <v>4</v>
      </c>
      <c r="Q24" s="1">
        <v>0</v>
      </c>
      <c r="R24" s="1">
        <v>6</v>
      </c>
      <c r="S24" s="67">
        <v>6</v>
      </c>
      <c r="T24" s="53">
        <v>30</v>
      </c>
    </row>
    <row r="25" spans="1:20" x14ac:dyDescent="0.3">
      <c r="A25" s="1" t="str">
        <v>Michelle Gorey</v>
      </c>
      <c r="B25" s="1">
        <v>6</v>
      </c>
      <c r="C25" s="1">
        <v>6</v>
      </c>
      <c r="D25" s="48">
        <v>12</v>
      </c>
      <c r="E25" s="1">
        <v>6</v>
      </c>
      <c r="F25" s="1">
        <v>6</v>
      </c>
      <c r="G25" s="48">
        <v>12</v>
      </c>
      <c r="H25" s="1">
        <v>0</v>
      </c>
      <c r="I25" s="1">
        <v>4</v>
      </c>
      <c r="J25" s="48">
        <v>4</v>
      </c>
      <c r="K25" s="1">
        <v>6</v>
      </c>
      <c r="L25" s="1">
        <v>0</v>
      </c>
      <c r="M25" s="48">
        <v>6</v>
      </c>
      <c r="N25" s="1">
        <v>6</v>
      </c>
      <c r="O25" s="1">
        <v>6</v>
      </c>
      <c r="P25" s="48">
        <v>12</v>
      </c>
      <c r="Q25" s="1">
        <v>6</v>
      </c>
      <c r="R25" s="1">
        <v>6</v>
      </c>
      <c r="S25" s="67">
        <v>12</v>
      </c>
      <c r="T25" s="53">
        <v>58</v>
      </c>
    </row>
    <row r="26" spans="1:20" ht="15" thickBot="1" x14ac:dyDescent="0.35">
      <c r="A26" s="81">
        <v>0</v>
      </c>
      <c r="B26" s="81">
        <v>0</v>
      </c>
      <c r="C26" s="1" t="str">
        <v>Drill</v>
      </c>
      <c r="D26" s="1">
        <v>1</v>
      </c>
      <c r="E26" s="81">
        <v>0</v>
      </c>
      <c r="F26" s="1" t="str">
        <v>Drill</v>
      </c>
      <c r="G26" s="1">
        <v>2.5</v>
      </c>
      <c r="H26" s="81">
        <v>0</v>
      </c>
      <c r="I26" s="1" t="str">
        <v>Drill</v>
      </c>
      <c r="J26" s="1">
        <v>1</v>
      </c>
      <c r="K26" s="81">
        <v>0</v>
      </c>
      <c r="L26" s="1" t="str">
        <v>Drill</v>
      </c>
      <c r="M26" s="1">
        <v>4</v>
      </c>
      <c r="N26" s="81">
        <v>0</v>
      </c>
      <c r="O26" s="1" t="str">
        <v>Drill</v>
      </c>
      <c r="P26" s="1">
        <v>3</v>
      </c>
      <c r="Q26" s="81">
        <v>0</v>
      </c>
      <c r="R26" s="1" t="str">
        <v>Drill</v>
      </c>
      <c r="S26" s="2">
        <v>4</v>
      </c>
      <c r="T26" s="121">
        <v>15.5</v>
      </c>
    </row>
    <row r="27" spans="1:20" ht="15" thickBot="1" x14ac:dyDescent="0.35">
      <c r="A27" s="81">
        <v>0</v>
      </c>
      <c r="B27" s="81">
        <v>0</v>
      </c>
      <c r="C27" s="1" t="str">
        <v>R1 Total</v>
      </c>
      <c r="D27" s="48">
        <v>43</v>
      </c>
      <c r="E27" s="81">
        <v>0</v>
      </c>
      <c r="F27" s="1" t="str">
        <v>R2 Total</v>
      </c>
      <c r="G27" s="48">
        <v>40.5</v>
      </c>
      <c r="H27" s="81">
        <v>0</v>
      </c>
      <c r="I27" s="1" t="str">
        <v>R3 Total</v>
      </c>
      <c r="J27" s="48">
        <v>29</v>
      </c>
      <c r="K27" s="81">
        <v>0</v>
      </c>
      <c r="L27" s="1" t="str">
        <v>R4 Total</v>
      </c>
      <c r="M27" s="48">
        <v>34</v>
      </c>
      <c r="N27" s="81">
        <v>0</v>
      </c>
      <c r="O27" s="1" t="str">
        <v>R5 Total</v>
      </c>
      <c r="P27" s="48">
        <v>43</v>
      </c>
      <c r="Q27" s="81">
        <v>0</v>
      </c>
      <c r="R27" s="1" t="str">
        <v>R6 Total</v>
      </c>
      <c r="S27" s="67">
        <v>42</v>
      </c>
      <c r="T27" s="51">
        <v>231.5</v>
      </c>
    </row>
    <row r="31" spans="1:20" ht="16.2" thickBot="1" x14ac:dyDescent="0.35">
      <c r="A31" s="117" t="str">
        <f>'Tamworth '!A4</f>
        <v>Tamworth</v>
      </c>
      <c r="B31" s="106" t="str">
        <f>'Tamworth '!B5</f>
        <v>A</v>
      </c>
    </row>
    <row r="32" spans="1:20" ht="15" thickBot="1" x14ac:dyDescent="0.35">
      <c r="A32" s="2" t="str" cm="1">
        <f t="array" ref="A32:T38">'Tamworth '!A36:T42</f>
        <v>Team Swords</v>
      </c>
      <c r="B32" s="80" t="str">
        <v>Round 1</v>
      </c>
      <c r="C32" s="85">
        <v>0</v>
      </c>
      <c r="D32" s="86">
        <v>0</v>
      </c>
      <c r="E32" s="80" t="str">
        <v>Round 2</v>
      </c>
      <c r="F32" s="85">
        <v>0</v>
      </c>
      <c r="G32" s="86">
        <v>0</v>
      </c>
      <c r="H32" s="80" t="str">
        <v>Round 3</v>
      </c>
      <c r="I32" s="85">
        <v>0</v>
      </c>
      <c r="J32" s="86">
        <v>0</v>
      </c>
      <c r="K32" s="80" t="str">
        <v>Round 4</v>
      </c>
      <c r="L32" s="85">
        <v>0</v>
      </c>
      <c r="M32" s="86">
        <v>0</v>
      </c>
      <c r="N32" s="80" t="str">
        <v>Round 5</v>
      </c>
      <c r="O32" s="85">
        <v>0</v>
      </c>
      <c r="P32" s="86">
        <v>0</v>
      </c>
      <c r="Q32" s="80" t="str">
        <v>Round 6</v>
      </c>
      <c r="R32" s="85">
        <v>0</v>
      </c>
      <c r="S32" s="86">
        <v>0</v>
      </c>
      <c r="T32" s="51" t="str">
        <v>TOTAL</v>
      </c>
    </row>
    <row r="33" spans="1:20" x14ac:dyDescent="0.3">
      <c r="A33" s="3" t="str">
        <v>Todd Carey</v>
      </c>
      <c r="B33" s="3">
        <v>6</v>
      </c>
      <c r="C33" s="3">
        <v>6</v>
      </c>
      <c r="D33" s="46">
        <v>12</v>
      </c>
      <c r="E33" s="3">
        <v>6</v>
      </c>
      <c r="F33" s="3">
        <v>0</v>
      </c>
      <c r="G33" s="46">
        <v>6</v>
      </c>
      <c r="H33" s="3">
        <v>0</v>
      </c>
      <c r="I33" s="3">
        <v>6</v>
      </c>
      <c r="J33" s="46">
        <v>6</v>
      </c>
      <c r="K33" s="3">
        <v>6</v>
      </c>
      <c r="L33" s="3">
        <v>2</v>
      </c>
      <c r="M33" s="46">
        <v>8</v>
      </c>
      <c r="N33" s="3">
        <v>6</v>
      </c>
      <c r="O33" s="3">
        <v>6</v>
      </c>
      <c r="P33" s="46">
        <v>12</v>
      </c>
      <c r="Q33" s="3">
        <v>2</v>
      </c>
      <c r="R33" s="3">
        <v>6</v>
      </c>
      <c r="S33" s="66">
        <v>8</v>
      </c>
      <c r="T33" s="52">
        <v>52</v>
      </c>
    </row>
    <row r="34" spans="1:20" x14ac:dyDescent="0.3">
      <c r="A34" s="1" t="str">
        <v>Barry Biffin</v>
      </c>
      <c r="B34" s="1">
        <v>6</v>
      </c>
      <c r="C34" s="1">
        <v>6</v>
      </c>
      <c r="D34" s="48">
        <v>12</v>
      </c>
      <c r="E34" s="1">
        <v>2</v>
      </c>
      <c r="F34" s="1">
        <v>0</v>
      </c>
      <c r="G34" s="48">
        <v>2</v>
      </c>
      <c r="H34" s="1">
        <v>6</v>
      </c>
      <c r="I34" s="1">
        <v>2</v>
      </c>
      <c r="J34" s="48">
        <v>8</v>
      </c>
      <c r="K34" s="1">
        <v>6</v>
      </c>
      <c r="L34" s="1">
        <v>0</v>
      </c>
      <c r="M34" s="48">
        <v>6</v>
      </c>
      <c r="N34" s="1">
        <v>0</v>
      </c>
      <c r="O34" s="1">
        <v>6</v>
      </c>
      <c r="P34" s="48">
        <v>6</v>
      </c>
      <c r="Q34" s="1">
        <v>0</v>
      </c>
      <c r="R34" s="1">
        <v>6</v>
      </c>
      <c r="S34" s="67">
        <v>6</v>
      </c>
      <c r="T34" s="53">
        <v>40</v>
      </c>
    </row>
    <row r="35" spans="1:20" x14ac:dyDescent="0.3">
      <c r="A35" s="1" t="str">
        <v>Scott Miller</v>
      </c>
      <c r="B35" s="1">
        <v>6</v>
      </c>
      <c r="C35" s="1">
        <v>6</v>
      </c>
      <c r="D35" s="48">
        <v>12</v>
      </c>
      <c r="E35" s="1">
        <v>6</v>
      </c>
      <c r="F35" s="1">
        <v>6</v>
      </c>
      <c r="G35" s="48">
        <v>12</v>
      </c>
      <c r="H35" s="1">
        <v>0</v>
      </c>
      <c r="I35" s="1">
        <v>0</v>
      </c>
      <c r="J35" s="48">
        <v>0</v>
      </c>
      <c r="K35" s="1">
        <v>6</v>
      </c>
      <c r="L35" s="1">
        <v>6</v>
      </c>
      <c r="M35" s="48">
        <v>12</v>
      </c>
      <c r="N35" s="1">
        <v>4</v>
      </c>
      <c r="O35" s="1">
        <v>6</v>
      </c>
      <c r="P35" s="48">
        <v>10</v>
      </c>
      <c r="Q35" s="1">
        <v>6</v>
      </c>
      <c r="R35" s="1">
        <v>0</v>
      </c>
      <c r="S35" s="67">
        <v>6</v>
      </c>
      <c r="T35" s="53">
        <v>52</v>
      </c>
    </row>
    <row r="36" spans="1:20" x14ac:dyDescent="0.3">
      <c r="A36" s="1" t="str">
        <v>Bryson Roser</v>
      </c>
      <c r="B36" s="1">
        <v>6</v>
      </c>
      <c r="C36" s="106">
        <v>6</v>
      </c>
      <c r="D36" s="64">
        <v>12</v>
      </c>
      <c r="E36" s="1">
        <v>6</v>
      </c>
      <c r="F36" s="106">
        <v>6</v>
      </c>
      <c r="G36" s="64">
        <v>12</v>
      </c>
      <c r="H36" s="1">
        <v>6</v>
      </c>
      <c r="I36" s="106">
        <v>6</v>
      </c>
      <c r="J36" s="64">
        <v>12</v>
      </c>
      <c r="K36" s="1">
        <v>6</v>
      </c>
      <c r="L36" s="106">
        <v>6</v>
      </c>
      <c r="M36" s="64">
        <v>12</v>
      </c>
      <c r="N36" s="1">
        <v>6</v>
      </c>
      <c r="O36" s="106">
        <v>6</v>
      </c>
      <c r="P36" s="64">
        <v>12</v>
      </c>
      <c r="Q36" s="1">
        <v>6</v>
      </c>
      <c r="R36" s="106">
        <v>6</v>
      </c>
      <c r="S36" s="123">
        <v>12</v>
      </c>
      <c r="T36" s="121">
        <v>72</v>
      </c>
    </row>
    <row r="37" spans="1:20" ht="15" thickBot="1" x14ac:dyDescent="0.35">
      <c r="A37" s="81">
        <v>0</v>
      </c>
      <c r="B37" s="81">
        <v>0</v>
      </c>
      <c r="C37" s="1" t="str">
        <v>Drill</v>
      </c>
      <c r="D37" s="1">
        <v>2.5</v>
      </c>
      <c r="E37" s="81">
        <v>0</v>
      </c>
      <c r="F37" s="1" t="str">
        <v>Drill</v>
      </c>
      <c r="G37" s="1">
        <v>0</v>
      </c>
      <c r="H37" s="81">
        <v>0</v>
      </c>
      <c r="I37" s="1" t="str">
        <v>Drill</v>
      </c>
      <c r="J37" s="1">
        <v>0</v>
      </c>
      <c r="K37" s="81">
        <v>0</v>
      </c>
      <c r="L37" s="1" t="str">
        <v>Drill</v>
      </c>
      <c r="M37" s="1">
        <v>5</v>
      </c>
      <c r="N37" s="81">
        <v>0</v>
      </c>
      <c r="O37" s="1" t="str">
        <v>Drill</v>
      </c>
      <c r="P37" s="1">
        <v>3.5</v>
      </c>
      <c r="Q37" s="81">
        <v>0</v>
      </c>
      <c r="R37" s="1" t="str">
        <v>Drill</v>
      </c>
      <c r="S37" s="2">
        <v>4</v>
      </c>
      <c r="T37" s="121">
        <v>15</v>
      </c>
    </row>
    <row r="38" spans="1:20" ht="15" thickBot="1" x14ac:dyDescent="0.35">
      <c r="A38" s="81">
        <v>0</v>
      </c>
      <c r="B38" s="81">
        <v>0</v>
      </c>
      <c r="C38" s="1" t="str">
        <v>R1 Total</v>
      </c>
      <c r="D38" s="48">
        <v>50.5</v>
      </c>
      <c r="E38" s="81">
        <v>0</v>
      </c>
      <c r="F38" s="1" t="str">
        <v>R2 Total</v>
      </c>
      <c r="G38" s="48">
        <v>32</v>
      </c>
      <c r="H38" s="81">
        <v>0</v>
      </c>
      <c r="I38" s="1" t="str">
        <v>R3 Total</v>
      </c>
      <c r="J38" s="48">
        <v>26</v>
      </c>
      <c r="K38" s="81">
        <v>0</v>
      </c>
      <c r="L38" s="1" t="str">
        <v>R4 Total</v>
      </c>
      <c r="M38" s="48">
        <v>43</v>
      </c>
      <c r="N38" s="81">
        <v>0</v>
      </c>
      <c r="O38" s="1" t="str">
        <v>R5 Total</v>
      </c>
      <c r="P38" s="48">
        <v>43.5</v>
      </c>
      <c r="Q38" s="81">
        <v>0</v>
      </c>
      <c r="R38" s="1" t="str">
        <v>R6 Total</v>
      </c>
      <c r="S38" s="67">
        <v>36</v>
      </c>
      <c r="T38" s="51">
        <v>231</v>
      </c>
    </row>
    <row r="42" spans="1:20" ht="16.2" thickBot="1" x14ac:dyDescent="0.35">
      <c r="A42" s="117" t="str">
        <f>'Hunter Valley'!A4</f>
        <v>Hunter Valley</v>
      </c>
      <c r="B42" s="106" t="str">
        <f>'Hunter Valley'!B5</f>
        <v>A</v>
      </c>
    </row>
    <row r="43" spans="1:20" ht="15" thickBot="1" x14ac:dyDescent="0.35">
      <c r="A43" s="107" t="str" cm="1">
        <f t="array" ref="A43:T49">'Hunter Valley'!A36:T42</f>
        <v>Team Swords</v>
      </c>
      <c r="B43" s="80" t="str">
        <v>Round 1</v>
      </c>
      <c r="C43" s="85">
        <v>0</v>
      </c>
      <c r="D43" s="86">
        <v>0</v>
      </c>
      <c r="E43" s="80" t="str">
        <v>Round 2</v>
      </c>
      <c r="F43" s="85">
        <v>0</v>
      </c>
      <c r="G43" s="86">
        <v>0</v>
      </c>
      <c r="H43" s="80" t="str">
        <v>Round 3</v>
      </c>
      <c r="I43" s="85">
        <v>0</v>
      </c>
      <c r="J43" s="86">
        <v>0</v>
      </c>
      <c r="K43" s="80" t="str">
        <v>Round 4</v>
      </c>
      <c r="L43" s="85">
        <v>0</v>
      </c>
      <c r="M43" s="86">
        <v>0</v>
      </c>
      <c r="N43" s="80" t="str">
        <v>Round 5</v>
      </c>
      <c r="O43" s="85">
        <v>0</v>
      </c>
      <c r="P43" s="86">
        <v>0</v>
      </c>
      <c r="Q43" s="80" t="str">
        <v>Round 6</v>
      </c>
      <c r="R43" s="85">
        <v>0</v>
      </c>
      <c r="S43" s="85">
        <v>0</v>
      </c>
      <c r="T43" s="51" t="str">
        <v>TOTAL</v>
      </c>
    </row>
    <row r="44" spans="1:20" x14ac:dyDescent="0.3">
      <c r="A44" s="1" t="str">
        <v>Steve Ninness</v>
      </c>
      <c r="B44" s="3">
        <v>6</v>
      </c>
      <c r="C44" s="3">
        <v>0</v>
      </c>
      <c r="D44" s="46">
        <v>6</v>
      </c>
      <c r="E44" s="3">
        <v>6</v>
      </c>
      <c r="F44" s="3">
        <v>0</v>
      </c>
      <c r="G44" s="46">
        <v>6</v>
      </c>
      <c r="H44" s="3">
        <v>6</v>
      </c>
      <c r="I44" s="3">
        <v>6</v>
      </c>
      <c r="J44" s="46">
        <v>12</v>
      </c>
      <c r="K44" s="3">
        <v>6</v>
      </c>
      <c r="L44" s="3">
        <v>6</v>
      </c>
      <c r="M44" s="46">
        <v>12</v>
      </c>
      <c r="N44" s="3">
        <v>6</v>
      </c>
      <c r="O44" s="3">
        <v>0</v>
      </c>
      <c r="P44" s="46">
        <v>6</v>
      </c>
      <c r="Q44" s="3">
        <v>6</v>
      </c>
      <c r="R44" s="3">
        <v>0</v>
      </c>
      <c r="S44" s="66">
        <v>6</v>
      </c>
      <c r="T44" s="120">
        <v>48</v>
      </c>
    </row>
    <row r="45" spans="1:20" x14ac:dyDescent="0.3">
      <c r="A45" s="1" t="str">
        <v>Katrina McIntyre</v>
      </c>
      <c r="B45" s="1">
        <v>6</v>
      </c>
      <c r="C45" s="1">
        <v>6</v>
      </c>
      <c r="D45" s="48">
        <v>12</v>
      </c>
      <c r="E45" s="1">
        <v>6</v>
      </c>
      <c r="F45" s="1">
        <v>6</v>
      </c>
      <c r="G45" s="48">
        <v>12</v>
      </c>
      <c r="H45" s="1">
        <v>6</v>
      </c>
      <c r="I45" s="1">
        <v>6</v>
      </c>
      <c r="J45" s="48">
        <v>12</v>
      </c>
      <c r="K45" s="1">
        <v>6</v>
      </c>
      <c r="L45" s="1">
        <v>6</v>
      </c>
      <c r="M45" s="48">
        <v>12</v>
      </c>
      <c r="N45" s="1">
        <v>6</v>
      </c>
      <c r="O45" s="1">
        <v>6</v>
      </c>
      <c r="P45" s="48">
        <v>12</v>
      </c>
      <c r="Q45" s="1">
        <v>6</v>
      </c>
      <c r="R45" s="1">
        <v>0</v>
      </c>
      <c r="S45" s="67">
        <v>6</v>
      </c>
      <c r="T45" s="53">
        <v>66</v>
      </c>
    </row>
    <row r="46" spans="1:20" x14ac:dyDescent="0.3">
      <c r="A46" s="1" t="str">
        <v>Casey McIntyre</v>
      </c>
      <c r="B46" s="1">
        <v>0</v>
      </c>
      <c r="C46" s="1">
        <v>0</v>
      </c>
      <c r="D46" s="48">
        <v>0</v>
      </c>
      <c r="E46" s="1">
        <v>0</v>
      </c>
      <c r="F46" s="1">
        <v>0</v>
      </c>
      <c r="G46" s="48">
        <v>0</v>
      </c>
      <c r="H46" s="1">
        <v>0</v>
      </c>
      <c r="I46" s="1">
        <v>6</v>
      </c>
      <c r="J46" s="48">
        <v>6</v>
      </c>
      <c r="K46" s="1">
        <v>2</v>
      </c>
      <c r="L46" s="1">
        <v>6</v>
      </c>
      <c r="M46" s="48">
        <v>8</v>
      </c>
      <c r="N46" s="1">
        <v>2</v>
      </c>
      <c r="O46" s="1">
        <v>0</v>
      </c>
      <c r="P46" s="48">
        <v>2</v>
      </c>
      <c r="Q46" s="1">
        <v>0</v>
      </c>
      <c r="R46" s="1">
        <v>6</v>
      </c>
      <c r="S46" s="67">
        <v>6</v>
      </c>
      <c r="T46" s="53">
        <v>22</v>
      </c>
    </row>
    <row r="47" spans="1:20" x14ac:dyDescent="0.3">
      <c r="A47" s="1" t="str">
        <v>Andrew McIntyre</v>
      </c>
      <c r="B47" s="1">
        <v>6</v>
      </c>
      <c r="C47" s="106">
        <v>0</v>
      </c>
      <c r="D47" s="64">
        <v>6</v>
      </c>
      <c r="E47" s="1">
        <v>6</v>
      </c>
      <c r="F47" s="106">
        <v>0</v>
      </c>
      <c r="G47" s="64">
        <v>6</v>
      </c>
      <c r="H47" s="1">
        <v>0</v>
      </c>
      <c r="I47" s="106">
        <v>6</v>
      </c>
      <c r="J47" s="64">
        <v>6</v>
      </c>
      <c r="K47" s="1">
        <v>0</v>
      </c>
      <c r="L47" s="106">
        <v>6</v>
      </c>
      <c r="M47" s="64">
        <v>6</v>
      </c>
      <c r="N47" s="1">
        <v>6</v>
      </c>
      <c r="O47" s="106">
        <v>6</v>
      </c>
      <c r="P47" s="64">
        <v>12</v>
      </c>
      <c r="Q47" s="1">
        <v>6</v>
      </c>
      <c r="R47" s="106">
        <v>6</v>
      </c>
      <c r="S47" s="123">
        <v>12</v>
      </c>
      <c r="T47" s="121">
        <v>48</v>
      </c>
    </row>
    <row r="48" spans="1:20" ht="15" thickBot="1" x14ac:dyDescent="0.35">
      <c r="A48" s="81">
        <v>0</v>
      </c>
      <c r="B48" s="81">
        <v>0</v>
      </c>
      <c r="C48" s="1" t="str">
        <v>Drill</v>
      </c>
      <c r="D48" s="1">
        <v>2.5</v>
      </c>
      <c r="E48" s="81">
        <v>0</v>
      </c>
      <c r="F48" s="1" t="str">
        <v>Drill</v>
      </c>
      <c r="G48" s="1">
        <v>1.5</v>
      </c>
      <c r="H48" s="81">
        <v>0</v>
      </c>
      <c r="I48" s="1" t="str">
        <v>Drill</v>
      </c>
      <c r="J48" s="1">
        <v>2</v>
      </c>
      <c r="K48" s="81">
        <v>0</v>
      </c>
      <c r="L48" s="1" t="str">
        <v>Drill</v>
      </c>
      <c r="M48" s="1">
        <v>5</v>
      </c>
      <c r="N48" s="81">
        <v>0</v>
      </c>
      <c r="O48" s="1" t="str">
        <v>Drill</v>
      </c>
      <c r="P48" s="1">
        <v>5</v>
      </c>
      <c r="Q48" s="81">
        <v>0</v>
      </c>
      <c r="R48" s="1" t="str">
        <v>Drill</v>
      </c>
      <c r="S48" s="2">
        <v>6</v>
      </c>
      <c r="T48" s="121">
        <v>22</v>
      </c>
    </row>
    <row r="49" spans="1:20" ht="15" thickBot="1" x14ac:dyDescent="0.35">
      <c r="A49" s="81">
        <v>0</v>
      </c>
      <c r="B49" s="81">
        <v>0</v>
      </c>
      <c r="C49" s="1" t="str">
        <v>R1 Total</v>
      </c>
      <c r="D49" s="48">
        <v>26.5</v>
      </c>
      <c r="E49" s="81">
        <v>0</v>
      </c>
      <c r="F49" s="1" t="str">
        <v>R2 Total</v>
      </c>
      <c r="G49" s="48">
        <v>25.5</v>
      </c>
      <c r="H49" s="81">
        <v>0</v>
      </c>
      <c r="I49" s="1" t="str">
        <v>R3 Total</v>
      </c>
      <c r="J49" s="48">
        <v>38</v>
      </c>
      <c r="K49" s="81">
        <v>0</v>
      </c>
      <c r="L49" s="1" t="str">
        <v>R4 Total</v>
      </c>
      <c r="M49" s="48">
        <v>43</v>
      </c>
      <c r="N49" s="81">
        <v>0</v>
      </c>
      <c r="O49" s="1" t="str">
        <v>R5 Total</v>
      </c>
      <c r="P49" s="48">
        <v>37</v>
      </c>
      <c r="Q49" s="81">
        <v>0</v>
      </c>
      <c r="R49" s="1" t="str">
        <v>R6 Total</v>
      </c>
      <c r="S49" s="67">
        <v>36</v>
      </c>
      <c r="T49" s="51">
        <v>206</v>
      </c>
    </row>
    <row r="53" spans="1:20" ht="16.2" thickBot="1" x14ac:dyDescent="0.35">
      <c r="A53" s="117" t="str">
        <f>'Tam Light Horse'!A4</f>
        <v>Tamworth Light Horse</v>
      </c>
      <c r="B53" s="106" t="str">
        <f>'Tam Light Horse'!B5</f>
        <v>B</v>
      </c>
    </row>
    <row r="54" spans="1:20" ht="15" thickBot="1" x14ac:dyDescent="0.35">
      <c r="A54" s="107" t="str" cm="1">
        <f t="array" ref="A54:T60">'Tam Light Horse'!A36:T42</f>
        <v>Team Swords</v>
      </c>
      <c r="B54" s="80" t="str">
        <v>Round 1</v>
      </c>
      <c r="C54" s="85">
        <v>0</v>
      </c>
      <c r="D54" s="86">
        <v>0</v>
      </c>
      <c r="E54" s="80" t="str">
        <v>Round 2</v>
      </c>
      <c r="F54" s="85">
        <v>0</v>
      </c>
      <c r="G54" s="86">
        <v>0</v>
      </c>
      <c r="H54" s="80" t="str">
        <v>Round 3</v>
      </c>
      <c r="I54" s="85">
        <v>0</v>
      </c>
      <c r="J54" s="86">
        <v>0</v>
      </c>
      <c r="K54" s="80" t="str">
        <v>Round 4</v>
      </c>
      <c r="L54" s="85">
        <v>0</v>
      </c>
      <c r="M54" s="86">
        <v>0</v>
      </c>
      <c r="N54" s="80" t="str">
        <v>Round 5</v>
      </c>
      <c r="O54" s="85">
        <v>0</v>
      </c>
      <c r="P54" s="86">
        <v>0</v>
      </c>
      <c r="Q54" s="80" t="str">
        <v>Round 6</v>
      </c>
      <c r="R54" s="85">
        <v>0</v>
      </c>
      <c r="S54" s="86">
        <v>0</v>
      </c>
      <c r="T54" s="51" t="str">
        <v>TOTAL</v>
      </c>
    </row>
    <row r="55" spans="1:20" x14ac:dyDescent="0.3">
      <c r="A55" s="1" t="str">
        <v>Mike Rowland</v>
      </c>
      <c r="B55" s="3">
        <v>6</v>
      </c>
      <c r="C55" s="3">
        <v>6</v>
      </c>
      <c r="D55" s="46">
        <v>12</v>
      </c>
      <c r="E55" s="3">
        <v>6</v>
      </c>
      <c r="F55" s="3">
        <v>6</v>
      </c>
      <c r="G55" s="46">
        <v>12</v>
      </c>
      <c r="H55" s="3">
        <v>6</v>
      </c>
      <c r="I55" s="3">
        <v>0</v>
      </c>
      <c r="J55" s="46">
        <v>6</v>
      </c>
      <c r="K55" s="3">
        <v>6</v>
      </c>
      <c r="L55" s="3">
        <v>6</v>
      </c>
      <c r="M55" s="46">
        <v>12</v>
      </c>
      <c r="N55" s="3">
        <v>2</v>
      </c>
      <c r="O55" s="3">
        <v>6</v>
      </c>
      <c r="P55" s="46">
        <v>8</v>
      </c>
      <c r="Q55" s="3">
        <v>4</v>
      </c>
      <c r="R55" s="3">
        <v>6</v>
      </c>
      <c r="S55" s="66">
        <v>10</v>
      </c>
      <c r="T55" s="52">
        <v>60</v>
      </c>
    </row>
    <row r="56" spans="1:20" x14ac:dyDescent="0.3">
      <c r="A56" s="1" t="str">
        <v>Sam Collett</v>
      </c>
      <c r="B56" s="1">
        <v>6</v>
      </c>
      <c r="C56" s="1">
        <v>6</v>
      </c>
      <c r="D56" s="48">
        <v>12</v>
      </c>
      <c r="E56" s="1">
        <v>6</v>
      </c>
      <c r="F56" s="1">
        <v>0</v>
      </c>
      <c r="G56" s="48">
        <v>6</v>
      </c>
      <c r="H56" s="1">
        <v>6</v>
      </c>
      <c r="I56" s="1">
        <v>6</v>
      </c>
      <c r="J56" s="48">
        <v>12</v>
      </c>
      <c r="K56" s="1">
        <v>6</v>
      </c>
      <c r="L56" s="1">
        <v>6</v>
      </c>
      <c r="M56" s="48">
        <v>12</v>
      </c>
      <c r="N56" s="1">
        <v>6</v>
      </c>
      <c r="O56" s="1">
        <v>6</v>
      </c>
      <c r="P56" s="48">
        <v>12</v>
      </c>
      <c r="Q56" s="1">
        <v>6</v>
      </c>
      <c r="R56" s="1">
        <v>6</v>
      </c>
      <c r="S56" s="67">
        <v>12</v>
      </c>
      <c r="T56" s="53">
        <v>66</v>
      </c>
    </row>
    <row r="57" spans="1:20" x14ac:dyDescent="0.3">
      <c r="A57" s="1" t="str">
        <v>Ben Logue</v>
      </c>
      <c r="B57" s="1">
        <v>6</v>
      </c>
      <c r="C57" s="1">
        <v>2</v>
      </c>
      <c r="D57" s="48">
        <v>8</v>
      </c>
      <c r="E57" s="1">
        <v>6</v>
      </c>
      <c r="F57" s="1">
        <v>0</v>
      </c>
      <c r="G57" s="48">
        <v>6</v>
      </c>
      <c r="H57" s="1">
        <v>0</v>
      </c>
      <c r="I57" s="1">
        <v>6</v>
      </c>
      <c r="J57" s="48">
        <v>6</v>
      </c>
      <c r="K57" s="1">
        <v>6</v>
      </c>
      <c r="L57" s="1">
        <v>6</v>
      </c>
      <c r="M57" s="48">
        <v>12</v>
      </c>
      <c r="N57" s="1">
        <v>6</v>
      </c>
      <c r="O57" s="1">
        <v>0</v>
      </c>
      <c r="P57" s="48">
        <v>6</v>
      </c>
      <c r="Q57" s="1">
        <v>6</v>
      </c>
      <c r="R57" s="1">
        <v>6</v>
      </c>
      <c r="S57" s="67">
        <v>12</v>
      </c>
      <c r="T57" s="53">
        <v>50</v>
      </c>
    </row>
    <row r="58" spans="1:20" x14ac:dyDescent="0.3">
      <c r="A58" s="1" t="str">
        <v>David Thurn</v>
      </c>
      <c r="B58" s="1">
        <v>6</v>
      </c>
      <c r="C58" s="106">
        <v>6</v>
      </c>
      <c r="D58" s="64">
        <v>12</v>
      </c>
      <c r="E58" s="1">
        <v>6</v>
      </c>
      <c r="F58" s="106">
        <v>6</v>
      </c>
      <c r="G58" s="64">
        <v>12</v>
      </c>
      <c r="H58" s="1">
        <v>6</v>
      </c>
      <c r="I58" s="106">
        <v>0</v>
      </c>
      <c r="J58" s="64">
        <v>6</v>
      </c>
      <c r="K58" s="1">
        <v>0</v>
      </c>
      <c r="L58" s="106">
        <v>0</v>
      </c>
      <c r="M58" s="64">
        <v>0</v>
      </c>
      <c r="N58" s="1">
        <v>6</v>
      </c>
      <c r="O58" s="106">
        <v>6</v>
      </c>
      <c r="P58" s="64">
        <v>12</v>
      </c>
      <c r="Q58" s="1">
        <v>6</v>
      </c>
      <c r="R58" s="106">
        <v>0</v>
      </c>
      <c r="S58" s="123">
        <v>6</v>
      </c>
      <c r="T58" s="121">
        <v>48</v>
      </c>
    </row>
    <row r="59" spans="1:20" x14ac:dyDescent="0.3">
      <c r="A59" s="81">
        <v>0</v>
      </c>
      <c r="B59" s="81">
        <v>0</v>
      </c>
      <c r="C59" s="1" t="str">
        <v>Drill</v>
      </c>
      <c r="D59" s="1">
        <v>2</v>
      </c>
      <c r="E59" s="81">
        <v>0</v>
      </c>
      <c r="F59" s="1" t="str">
        <v>Drill</v>
      </c>
      <c r="G59" s="1">
        <v>1</v>
      </c>
      <c r="H59" s="81">
        <v>0</v>
      </c>
      <c r="I59" s="1" t="str">
        <v>Drill</v>
      </c>
      <c r="J59" s="1">
        <v>0.5</v>
      </c>
      <c r="K59" s="81">
        <v>0</v>
      </c>
      <c r="L59" s="1" t="str">
        <v>Drill</v>
      </c>
      <c r="M59" s="1">
        <v>4.5</v>
      </c>
      <c r="N59" s="81">
        <v>0</v>
      </c>
      <c r="O59" s="1" t="str">
        <v>Drill</v>
      </c>
      <c r="P59" s="1">
        <v>4</v>
      </c>
      <c r="Q59" s="81">
        <v>0</v>
      </c>
      <c r="R59" s="1" t="str">
        <v>Drill</v>
      </c>
      <c r="S59" s="2">
        <v>4.5</v>
      </c>
      <c r="T59" s="53">
        <v>16.5</v>
      </c>
    </row>
    <row r="60" spans="1:20" ht="15" thickBot="1" x14ac:dyDescent="0.35">
      <c r="A60" s="81">
        <v>0</v>
      </c>
      <c r="B60" s="81">
        <v>0</v>
      </c>
      <c r="C60" s="1" t="str">
        <v>R1 Total</v>
      </c>
      <c r="D60" s="48">
        <v>46</v>
      </c>
      <c r="E60" s="81">
        <v>0</v>
      </c>
      <c r="F60" s="1" t="str">
        <v>R2 Total</v>
      </c>
      <c r="G60" s="48">
        <v>37</v>
      </c>
      <c r="H60" s="81">
        <v>0</v>
      </c>
      <c r="I60" s="1" t="str">
        <v>R3 Total</v>
      </c>
      <c r="J60" s="48">
        <v>30.5</v>
      </c>
      <c r="K60" s="81">
        <v>0</v>
      </c>
      <c r="L60" s="1" t="str">
        <v>R4 Total</v>
      </c>
      <c r="M60" s="48">
        <v>40.5</v>
      </c>
      <c r="N60" s="81">
        <v>0</v>
      </c>
      <c r="O60" s="1" t="str">
        <v>R5 Total</v>
      </c>
      <c r="P60" s="48">
        <v>42</v>
      </c>
      <c r="Q60" s="81">
        <v>0</v>
      </c>
      <c r="R60" s="1" t="str">
        <v>R6 Total</v>
      </c>
      <c r="S60" s="67">
        <v>44.5</v>
      </c>
      <c r="T60" s="125">
        <v>240.5</v>
      </c>
    </row>
    <row r="61" spans="1:20" x14ac:dyDescent="0.3">
      <c r="A61" s="81"/>
      <c r="B61" s="81"/>
      <c r="C61" s="4"/>
      <c r="D61" s="189"/>
      <c r="E61" s="81"/>
      <c r="F61" s="4"/>
      <c r="G61" s="189"/>
      <c r="H61" s="81"/>
      <c r="I61" s="4"/>
      <c r="J61" s="189"/>
      <c r="K61" s="81"/>
      <c r="L61" s="4"/>
      <c r="M61" s="189"/>
      <c r="N61" s="81"/>
      <c r="O61" s="4"/>
      <c r="P61" s="189"/>
      <c r="Q61" s="81"/>
      <c r="R61" s="4"/>
      <c r="S61" s="189"/>
      <c r="T61" s="190"/>
    </row>
    <row r="62" spans="1:20" x14ac:dyDescent="0.3">
      <c r="A62" s="81"/>
      <c r="B62" s="81"/>
      <c r="C62" s="4"/>
      <c r="D62" s="189"/>
      <c r="E62" s="81"/>
      <c r="F62" s="4"/>
      <c r="G62" s="189"/>
      <c r="H62" s="81"/>
      <c r="I62" s="4"/>
      <c r="J62" s="189"/>
      <c r="K62" s="81"/>
      <c r="L62" s="4"/>
      <c r="M62" s="189"/>
      <c r="N62" s="81"/>
      <c r="O62" s="4"/>
      <c r="P62" s="189"/>
      <c r="Q62" s="81"/>
      <c r="R62" s="4"/>
      <c r="S62" s="189"/>
      <c r="T62" s="190"/>
    </row>
    <row r="63" spans="1:20" x14ac:dyDescent="0.3">
      <c r="A63" s="81"/>
      <c r="B63" s="81"/>
      <c r="C63" s="4"/>
      <c r="D63" s="189"/>
      <c r="E63" s="81"/>
      <c r="F63" s="4"/>
      <c r="G63" s="189"/>
      <c r="H63" s="81"/>
      <c r="I63" s="4"/>
      <c r="J63" s="189"/>
      <c r="K63" s="81"/>
      <c r="L63" s="4"/>
      <c r="M63" s="189"/>
      <c r="N63" s="81"/>
      <c r="O63" s="4"/>
      <c r="P63" s="189"/>
      <c r="Q63" s="81"/>
      <c r="R63" s="4"/>
      <c r="S63" s="189"/>
      <c r="T63" s="190"/>
    </row>
    <row r="64" spans="1:20" x14ac:dyDescent="0.3">
      <c r="A64" s="81"/>
      <c r="B64" s="81"/>
      <c r="C64" s="4"/>
      <c r="D64" s="126"/>
      <c r="E64" s="81"/>
      <c r="F64" s="4"/>
      <c r="G64" s="126"/>
      <c r="H64" s="81"/>
      <c r="I64" s="4"/>
      <c r="J64" s="126"/>
      <c r="K64" s="81"/>
      <c r="L64" s="4"/>
      <c r="M64" s="126"/>
      <c r="N64" s="81"/>
      <c r="O64" s="4"/>
      <c r="P64" s="126"/>
      <c r="Q64" s="81"/>
      <c r="R64" s="4"/>
      <c r="S64" s="126"/>
      <c r="T64" s="127"/>
    </row>
    <row r="65" spans="1:20" x14ac:dyDescent="0.3">
      <c r="A65" s="81"/>
      <c r="B65" s="81"/>
      <c r="C65" s="4"/>
      <c r="D65" s="126"/>
      <c r="E65" s="81"/>
      <c r="F65" s="4"/>
      <c r="G65" s="126"/>
      <c r="H65" s="81"/>
      <c r="I65" s="4"/>
      <c r="J65" s="126"/>
      <c r="K65" s="81"/>
      <c r="L65" s="4"/>
      <c r="M65" s="126"/>
      <c r="N65" s="81"/>
      <c r="O65" s="4"/>
      <c r="P65" s="126"/>
      <c r="Q65" s="81"/>
      <c r="R65" s="4"/>
      <c r="S65" s="126"/>
      <c r="T65" s="127"/>
    </row>
    <row r="68" spans="1:20" ht="16.2" thickBot="1" x14ac:dyDescent="0.35">
      <c r="A68" s="117" t="str">
        <f>'NE Victoria'!A4</f>
        <v xml:space="preserve">NE Victoria </v>
      </c>
      <c r="B68" s="106" t="str">
        <f>'NE Victoria'!B5</f>
        <v>A</v>
      </c>
    </row>
    <row r="69" spans="1:20" ht="15" thickBot="1" x14ac:dyDescent="0.35">
      <c r="A69" s="107" t="str" cm="1">
        <f t="array" ref="A69:T75">'NE Victoria'!A36:T42</f>
        <v>Team Swords</v>
      </c>
      <c r="B69" s="80" t="str">
        <v>Round 1</v>
      </c>
      <c r="C69" s="85">
        <v>0</v>
      </c>
      <c r="D69" s="86">
        <v>0</v>
      </c>
      <c r="E69" s="80" t="str">
        <v>Round 2</v>
      </c>
      <c r="F69" s="85">
        <v>0</v>
      </c>
      <c r="G69" s="86">
        <v>0</v>
      </c>
      <c r="H69" s="80" t="str">
        <v>Round 3</v>
      </c>
      <c r="I69" s="85">
        <v>0</v>
      </c>
      <c r="J69" s="86">
        <v>0</v>
      </c>
      <c r="K69" s="80" t="str">
        <v>Round 4</v>
      </c>
      <c r="L69" s="85">
        <v>0</v>
      </c>
      <c r="M69" s="86">
        <v>0</v>
      </c>
      <c r="N69" s="80" t="str">
        <v>Round 5</v>
      </c>
      <c r="O69" s="85">
        <v>0</v>
      </c>
      <c r="P69" s="86">
        <v>0</v>
      </c>
      <c r="Q69" s="80" t="str">
        <v>Round 6</v>
      </c>
      <c r="R69" s="85">
        <v>0</v>
      </c>
      <c r="S69" s="86">
        <v>0</v>
      </c>
      <c r="T69" s="51" t="str">
        <v>TOTAL</v>
      </c>
    </row>
    <row r="70" spans="1:20" x14ac:dyDescent="0.3">
      <c r="A70" s="1" t="str">
        <v>Aedan Staats</v>
      </c>
      <c r="B70" s="3">
        <v>6</v>
      </c>
      <c r="C70" s="3">
        <v>6</v>
      </c>
      <c r="D70" s="46">
        <v>12</v>
      </c>
      <c r="E70" s="3">
        <v>6</v>
      </c>
      <c r="F70" s="3">
        <v>6</v>
      </c>
      <c r="G70" s="46">
        <v>12</v>
      </c>
      <c r="H70" s="3">
        <v>0</v>
      </c>
      <c r="I70" s="3">
        <v>6</v>
      </c>
      <c r="J70" s="46">
        <v>6</v>
      </c>
      <c r="K70" s="3">
        <v>6</v>
      </c>
      <c r="L70" s="3">
        <v>6</v>
      </c>
      <c r="M70" s="46">
        <v>12</v>
      </c>
      <c r="N70" s="3">
        <v>6</v>
      </c>
      <c r="O70" s="3">
        <v>6</v>
      </c>
      <c r="P70" s="46">
        <v>12</v>
      </c>
      <c r="Q70" s="3">
        <v>6</v>
      </c>
      <c r="R70" s="3">
        <v>6</v>
      </c>
      <c r="S70" s="66">
        <v>12</v>
      </c>
      <c r="T70" s="52">
        <v>66</v>
      </c>
    </row>
    <row r="71" spans="1:20" x14ac:dyDescent="0.3">
      <c r="A71" s="1" t="str">
        <v>Donna Davidson</v>
      </c>
      <c r="B71" s="1">
        <v>6</v>
      </c>
      <c r="C71" s="1">
        <v>6</v>
      </c>
      <c r="D71" s="48">
        <v>12</v>
      </c>
      <c r="E71" s="1">
        <v>2</v>
      </c>
      <c r="F71" s="1">
        <v>6</v>
      </c>
      <c r="G71" s="48">
        <v>8</v>
      </c>
      <c r="H71" s="1">
        <v>6</v>
      </c>
      <c r="I71" s="1">
        <v>6</v>
      </c>
      <c r="J71" s="48">
        <v>12</v>
      </c>
      <c r="K71" s="1">
        <v>6</v>
      </c>
      <c r="L71" s="1">
        <v>0</v>
      </c>
      <c r="M71" s="48">
        <v>6</v>
      </c>
      <c r="N71" s="1">
        <v>0</v>
      </c>
      <c r="O71" s="1">
        <v>0</v>
      </c>
      <c r="P71" s="48">
        <v>0</v>
      </c>
      <c r="Q71" s="1">
        <v>6</v>
      </c>
      <c r="R71" s="1">
        <v>6</v>
      </c>
      <c r="S71" s="67">
        <v>12</v>
      </c>
      <c r="T71" s="53">
        <v>50</v>
      </c>
    </row>
    <row r="72" spans="1:20" x14ac:dyDescent="0.3">
      <c r="A72" s="1" t="str">
        <v>Christine Staats</v>
      </c>
      <c r="B72" s="1">
        <v>6</v>
      </c>
      <c r="C72" s="1">
        <v>6</v>
      </c>
      <c r="D72" s="48">
        <v>12</v>
      </c>
      <c r="E72" s="1">
        <v>6</v>
      </c>
      <c r="F72" s="1">
        <v>0</v>
      </c>
      <c r="G72" s="48">
        <v>6</v>
      </c>
      <c r="H72" s="1">
        <v>0</v>
      </c>
      <c r="I72" s="1">
        <v>0</v>
      </c>
      <c r="J72" s="48">
        <v>0</v>
      </c>
      <c r="K72" s="1">
        <v>6</v>
      </c>
      <c r="L72" s="1">
        <v>6</v>
      </c>
      <c r="M72" s="48">
        <v>12</v>
      </c>
      <c r="N72" s="1">
        <v>6</v>
      </c>
      <c r="O72" s="1">
        <v>6</v>
      </c>
      <c r="P72" s="48">
        <v>12</v>
      </c>
      <c r="Q72" s="1">
        <v>0</v>
      </c>
      <c r="R72" s="1">
        <v>6</v>
      </c>
      <c r="S72" s="67">
        <v>6</v>
      </c>
      <c r="T72" s="53">
        <v>48</v>
      </c>
    </row>
    <row r="73" spans="1:20" x14ac:dyDescent="0.3">
      <c r="A73" s="1" t="str">
        <v>Terry Phillips</v>
      </c>
      <c r="B73" s="1">
        <v>0</v>
      </c>
      <c r="C73" s="1">
        <v>6</v>
      </c>
      <c r="D73" s="48">
        <v>6</v>
      </c>
      <c r="E73" s="1">
        <v>0</v>
      </c>
      <c r="F73" s="1">
        <v>6</v>
      </c>
      <c r="G73" s="48">
        <v>6</v>
      </c>
      <c r="H73" s="1">
        <v>6</v>
      </c>
      <c r="I73" s="1">
        <v>0</v>
      </c>
      <c r="J73" s="48">
        <v>6</v>
      </c>
      <c r="K73" s="1">
        <v>0</v>
      </c>
      <c r="L73" s="1">
        <v>6</v>
      </c>
      <c r="M73" s="48">
        <v>6</v>
      </c>
      <c r="N73" s="1">
        <v>6</v>
      </c>
      <c r="O73" s="1">
        <v>6</v>
      </c>
      <c r="P73" s="48">
        <v>12</v>
      </c>
      <c r="Q73" s="1">
        <v>6</v>
      </c>
      <c r="R73" s="1">
        <v>6</v>
      </c>
      <c r="S73" s="67">
        <v>12</v>
      </c>
      <c r="T73" s="53">
        <v>48</v>
      </c>
    </row>
    <row r="74" spans="1:20" ht="15" thickBot="1" x14ac:dyDescent="0.35">
      <c r="A74" s="81">
        <v>0</v>
      </c>
      <c r="B74" s="81">
        <v>0</v>
      </c>
      <c r="C74" s="1" t="str">
        <v>Drill</v>
      </c>
      <c r="D74" s="1">
        <v>3</v>
      </c>
      <c r="E74" s="81">
        <v>0</v>
      </c>
      <c r="F74" s="1" t="str">
        <v>Drill</v>
      </c>
      <c r="G74" s="1">
        <v>1</v>
      </c>
      <c r="H74" s="81">
        <v>0</v>
      </c>
      <c r="I74" s="1" t="str">
        <v>Drill</v>
      </c>
      <c r="J74" s="1">
        <v>2</v>
      </c>
      <c r="K74" s="81">
        <v>0</v>
      </c>
      <c r="L74" s="1" t="str">
        <v>Drill</v>
      </c>
      <c r="M74" s="1">
        <v>4.5</v>
      </c>
      <c r="N74" s="81">
        <v>0</v>
      </c>
      <c r="O74" s="1" t="str">
        <v>Drill</v>
      </c>
      <c r="P74" s="1">
        <v>6</v>
      </c>
      <c r="Q74" s="81">
        <v>0</v>
      </c>
      <c r="R74" s="1" t="str">
        <v>Drill</v>
      </c>
      <c r="S74" s="2">
        <v>6</v>
      </c>
      <c r="T74" s="121">
        <v>22.5</v>
      </c>
    </row>
    <row r="75" spans="1:20" ht="15" thickBot="1" x14ac:dyDescent="0.35">
      <c r="A75" s="81">
        <v>0</v>
      </c>
      <c r="B75" s="81">
        <v>0</v>
      </c>
      <c r="C75" s="1" t="str">
        <v>R1 Total</v>
      </c>
      <c r="D75" s="48">
        <v>45</v>
      </c>
      <c r="E75" s="81">
        <v>0</v>
      </c>
      <c r="F75" s="1" t="str">
        <v>R2 Total</v>
      </c>
      <c r="G75" s="48">
        <v>33</v>
      </c>
      <c r="H75" s="81">
        <v>0</v>
      </c>
      <c r="I75" s="1" t="str">
        <v>R3 Total</v>
      </c>
      <c r="J75" s="48">
        <v>26</v>
      </c>
      <c r="K75" s="81">
        <v>0</v>
      </c>
      <c r="L75" s="1" t="str">
        <v>R4 Total</v>
      </c>
      <c r="M75" s="48">
        <v>40.5</v>
      </c>
      <c r="N75" s="81">
        <v>0</v>
      </c>
      <c r="O75" s="1" t="str">
        <v>R5 Total</v>
      </c>
      <c r="P75" s="48">
        <v>42</v>
      </c>
      <c r="Q75" s="81">
        <v>0</v>
      </c>
      <c r="R75" s="1" t="str">
        <v>R6 Total</v>
      </c>
      <c r="S75" s="67">
        <v>48</v>
      </c>
      <c r="T75" s="51">
        <v>234.5</v>
      </c>
    </row>
    <row r="79" spans="1:20" ht="16.2" thickBot="1" x14ac:dyDescent="0.35">
      <c r="A79" s="117" t="str">
        <f>'Maitland Nums'!A4</f>
        <v>Maitland Numbers</v>
      </c>
      <c r="B79" s="1" t="str">
        <f>'Maitland Nums'!B5</f>
        <v>B</v>
      </c>
    </row>
    <row r="80" spans="1:20" ht="15" thickBot="1" x14ac:dyDescent="0.35">
      <c r="A80" s="5" t="str" cm="1">
        <f t="array" ref="A80:T86">'Maitland Nums'!A36:T42</f>
        <v>Team Swords</v>
      </c>
      <c r="B80" s="124" t="str">
        <v>Round 1</v>
      </c>
      <c r="C80" s="85">
        <v>0</v>
      </c>
      <c r="D80" s="86">
        <v>0</v>
      </c>
      <c r="E80" s="80" t="str">
        <v>Round 2</v>
      </c>
      <c r="F80" s="85">
        <v>0</v>
      </c>
      <c r="G80" s="86">
        <v>0</v>
      </c>
      <c r="H80" s="80" t="str">
        <v>Round 3</v>
      </c>
      <c r="I80" s="85">
        <v>0</v>
      </c>
      <c r="J80" s="86">
        <v>0</v>
      </c>
      <c r="K80" s="80" t="str">
        <v>Round 4</v>
      </c>
      <c r="L80" s="85">
        <v>0</v>
      </c>
      <c r="M80" s="86">
        <v>0</v>
      </c>
      <c r="N80" s="80" t="str">
        <v>Round 5</v>
      </c>
      <c r="O80" s="85">
        <v>0</v>
      </c>
      <c r="P80" s="86">
        <v>0</v>
      </c>
      <c r="Q80" s="80" t="str">
        <v>Round 6</v>
      </c>
      <c r="R80" s="85">
        <v>0</v>
      </c>
      <c r="S80" s="86">
        <v>0</v>
      </c>
      <c r="T80" s="51" t="str">
        <v>TOTAL</v>
      </c>
    </row>
    <row r="81" spans="1:20" x14ac:dyDescent="0.3">
      <c r="A81" s="1" t="str">
        <v>Wayne Mills</v>
      </c>
      <c r="B81" s="3">
        <v>6</v>
      </c>
      <c r="C81" s="3">
        <v>6</v>
      </c>
      <c r="D81" s="46">
        <v>12</v>
      </c>
      <c r="E81" s="3">
        <v>6</v>
      </c>
      <c r="F81" s="3">
        <v>6</v>
      </c>
      <c r="G81" s="46">
        <v>12</v>
      </c>
      <c r="H81" s="3">
        <v>6</v>
      </c>
      <c r="I81" s="3">
        <v>6</v>
      </c>
      <c r="J81" s="46">
        <v>12</v>
      </c>
      <c r="K81" s="3">
        <v>6</v>
      </c>
      <c r="L81" s="3">
        <v>6</v>
      </c>
      <c r="M81" s="46">
        <v>12</v>
      </c>
      <c r="N81" s="3">
        <v>6</v>
      </c>
      <c r="O81" s="3">
        <v>6</v>
      </c>
      <c r="P81" s="46">
        <v>12</v>
      </c>
      <c r="Q81" s="3">
        <v>6</v>
      </c>
      <c r="R81" s="3">
        <v>6</v>
      </c>
      <c r="S81" s="66">
        <v>12</v>
      </c>
      <c r="T81" s="52">
        <v>72</v>
      </c>
    </row>
    <row r="82" spans="1:20" x14ac:dyDescent="0.3">
      <c r="A82" s="1" t="str">
        <v>Graham Aird</v>
      </c>
      <c r="B82" s="1">
        <v>0</v>
      </c>
      <c r="C82" s="1">
        <v>6</v>
      </c>
      <c r="D82" s="48">
        <v>6</v>
      </c>
      <c r="E82" s="1">
        <v>6</v>
      </c>
      <c r="F82" s="1">
        <v>6</v>
      </c>
      <c r="G82" s="48">
        <v>12</v>
      </c>
      <c r="H82" s="1">
        <v>6</v>
      </c>
      <c r="I82" s="1">
        <v>6</v>
      </c>
      <c r="J82" s="48">
        <v>12</v>
      </c>
      <c r="K82" s="1">
        <v>6</v>
      </c>
      <c r="L82" s="1">
        <v>6</v>
      </c>
      <c r="M82" s="48">
        <v>12</v>
      </c>
      <c r="N82" s="1">
        <v>6</v>
      </c>
      <c r="O82" s="1">
        <v>6</v>
      </c>
      <c r="P82" s="48">
        <v>12</v>
      </c>
      <c r="Q82" s="1">
        <v>4</v>
      </c>
      <c r="R82" s="1">
        <v>6</v>
      </c>
      <c r="S82" s="67">
        <v>10</v>
      </c>
      <c r="T82" s="53">
        <v>64</v>
      </c>
    </row>
    <row r="83" spans="1:20" x14ac:dyDescent="0.3">
      <c r="A83" s="1" t="str">
        <v>Warren Bramley</v>
      </c>
      <c r="B83" s="1">
        <v>6</v>
      </c>
      <c r="C83" s="1">
        <v>0</v>
      </c>
      <c r="D83" s="48">
        <v>6</v>
      </c>
      <c r="E83" s="1">
        <v>6</v>
      </c>
      <c r="F83" s="1">
        <v>6</v>
      </c>
      <c r="G83" s="48">
        <v>12</v>
      </c>
      <c r="H83" s="1">
        <v>6</v>
      </c>
      <c r="I83" s="1">
        <v>6</v>
      </c>
      <c r="J83" s="48">
        <v>12</v>
      </c>
      <c r="K83" s="1">
        <v>6</v>
      </c>
      <c r="L83" s="1">
        <v>4</v>
      </c>
      <c r="M83" s="48">
        <v>10</v>
      </c>
      <c r="N83" s="1">
        <v>6</v>
      </c>
      <c r="O83" s="1">
        <v>6</v>
      </c>
      <c r="P83" s="48">
        <v>12</v>
      </c>
      <c r="Q83" s="1">
        <v>6</v>
      </c>
      <c r="R83" s="1">
        <v>6</v>
      </c>
      <c r="S83" s="67">
        <v>12</v>
      </c>
      <c r="T83" s="53">
        <v>64</v>
      </c>
    </row>
    <row r="84" spans="1:20" x14ac:dyDescent="0.3">
      <c r="A84" s="1" t="str">
        <v>Stuart Ellem</v>
      </c>
      <c r="B84" s="1">
        <v>0</v>
      </c>
      <c r="C84" s="1">
        <v>0</v>
      </c>
      <c r="D84" s="48">
        <v>0</v>
      </c>
      <c r="E84" s="1">
        <v>0</v>
      </c>
      <c r="F84" s="1">
        <v>6</v>
      </c>
      <c r="G84" s="48">
        <v>6</v>
      </c>
      <c r="H84" s="1">
        <v>0</v>
      </c>
      <c r="I84" s="1">
        <v>6</v>
      </c>
      <c r="J84" s="48">
        <v>6</v>
      </c>
      <c r="K84" s="1">
        <v>0</v>
      </c>
      <c r="L84" s="1">
        <v>4</v>
      </c>
      <c r="M84" s="48">
        <v>4</v>
      </c>
      <c r="N84" s="1">
        <v>6</v>
      </c>
      <c r="O84" s="1">
        <v>6</v>
      </c>
      <c r="P84" s="48">
        <v>12</v>
      </c>
      <c r="Q84" s="1">
        <v>0</v>
      </c>
      <c r="R84" s="1">
        <v>6</v>
      </c>
      <c r="S84" s="67">
        <v>6</v>
      </c>
      <c r="T84" s="53">
        <v>34</v>
      </c>
    </row>
    <row r="85" spans="1:20" ht="15" thickBot="1" x14ac:dyDescent="0.35">
      <c r="A85" s="81">
        <v>0</v>
      </c>
      <c r="B85" s="81">
        <v>0</v>
      </c>
      <c r="C85" s="1" t="str">
        <v>Drill</v>
      </c>
      <c r="D85" s="1">
        <v>1.5</v>
      </c>
      <c r="E85" s="81">
        <v>0</v>
      </c>
      <c r="F85" s="1" t="str">
        <v>Drill</v>
      </c>
      <c r="G85" s="1">
        <v>2</v>
      </c>
      <c r="H85" s="81">
        <v>0</v>
      </c>
      <c r="I85" s="1" t="str">
        <v>Drill</v>
      </c>
      <c r="J85" s="1">
        <v>0</v>
      </c>
      <c r="K85" s="81">
        <v>0</v>
      </c>
      <c r="L85" s="1" t="str">
        <v>Drill</v>
      </c>
      <c r="M85" s="1">
        <v>4.5</v>
      </c>
      <c r="N85" s="81">
        <v>0</v>
      </c>
      <c r="O85" s="1" t="str">
        <v>Drill</v>
      </c>
      <c r="P85" s="1">
        <v>4</v>
      </c>
      <c r="Q85" s="81">
        <v>0</v>
      </c>
      <c r="R85" s="1" t="str">
        <v>Drill</v>
      </c>
      <c r="S85" s="2">
        <v>3</v>
      </c>
      <c r="T85" s="121">
        <v>15</v>
      </c>
    </row>
    <row r="86" spans="1:20" ht="15" thickBot="1" x14ac:dyDescent="0.35">
      <c r="A86" s="81">
        <v>0</v>
      </c>
      <c r="B86" s="81">
        <v>0</v>
      </c>
      <c r="C86" s="1" t="str">
        <v>R1 Total</v>
      </c>
      <c r="D86" s="48">
        <v>25.5</v>
      </c>
      <c r="E86" s="81">
        <v>0</v>
      </c>
      <c r="F86" s="1" t="str">
        <v>R2 Total</v>
      </c>
      <c r="G86" s="48">
        <v>44</v>
      </c>
      <c r="H86" s="81">
        <v>0</v>
      </c>
      <c r="I86" s="1" t="str">
        <v>R3 Total</v>
      </c>
      <c r="J86" s="48">
        <v>42</v>
      </c>
      <c r="K86" s="81">
        <v>0</v>
      </c>
      <c r="L86" s="1" t="str">
        <v>R4 Total</v>
      </c>
      <c r="M86" s="48">
        <v>42.5</v>
      </c>
      <c r="N86" s="81">
        <v>0</v>
      </c>
      <c r="O86" s="1" t="str">
        <v>R5 Total</v>
      </c>
      <c r="P86" s="48">
        <v>52</v>
      </c>
      <c r="Q86" s="81">
        <v>0</v>
      </c>
      <c r="R86" s="1" t="str">
        <v>R6 Total</v>
      </c>
      <c r="S86" s="67">
        <v>43</v>
      </c>
      <c r="T86" s="51">
        <v>249</v>
      </c>
    </row>
    <row r="90" spans="1:20" ht="16.2" thickBot="1" x14ac:dyDescent="0.35">
      <c r="A90" s="117" t="str">
        <f>'Wyld Track'!A4</f>
        <v>Wyld Track</v>
      </c>
      <c r="B90" s="106" t="str">
        <f>'Wyld Track'!B5</f>
        <v>B</v>
      </c>
    </row>
    <row r="91" spans="1:20" ht="15" thickBot="1" x14ac:dyDescent="0.35">
      <c r="A91" s="107" t="str" cm="1">
        <f t="array" ref="A91:T97">'Wyld Track'!A36:T42</f>
        <v>Team Swords</v>
      </c>
      <c r="B91" s="80" t="str">
        <v>Round 1</v>
      </c>
      <c r="C91" s="85">
        <v>0</v>
      </c>
      <c r="D91" s="86">
        <v>0</v>
      </c>
      <c r="E91" s="80" t="str">
        <v>Round 2</v>
      </c>
      <c r="F91" s="85">
        <v>0</v>
      </c>
      <c r="G91" s="86">
        <v>0</v>
      </c>
      <c r="H91" s="80" t="str">
        <v>Round 3</v>
      </c>
      <c r="I91" s="85">
        <v>0</v>
      </c>
      <c r="J91" s="86">
        <v>0</v>
      </c>
      <c r="K91" s="80" t="str">
        <v>Round 4</v>
      </c>
      <c r="L91" s="85">
        <v>0</v>
      </c>
      <c r="M91" s="86">
        <v>0</v>
      </c>
      <c r="N91" s="80" t="str">
        <v>Round 5</v>
      </c>
      <c r="O91" s="85">
        <v>0</v>
      </c>
      <c r="P91" s="86">
        <v>0</v>
      </c>
      <c r="Q91" s="80" t="str">
        <v>Round 6</v>
      </c>
      <c r="R91" s="85">
        <v>0</v>
      </c>
      <c r="S91" s="86">
        <v>0</v>
      </c>
      <c r="T91" s="112" t="str">
        <v>TOTAL</v>
      </c>
    </row>
    <row r="92" spans="1:20" x14ac:dyDescent="0.3">
      <c r="A92" s="1" t="str">
        <v>Steven Craig</v>
      </c>
      <c r="B92" s="3">
        <v>0</v>
      </c>
      <c r="C92" s="3">
        <v>6</v>
      </c>
      <c r="D92" s="46">
        <v>6</v>
      </c>
      <c r="E92" s="3">
        <v>6</v>
      </c>
      <c r="F92" s="3">
        <v>0</v>
      </c>
      <c r="G92" s="46">
        <v>6</v>
      </c>
      <c r="H92" s="3">
        <v>0</v>
      </c>
      <c r="I92" s="3">
        <v>0</v>
      </c>
      <c r="J92" s="46">
        <v>0</v>
      </c>
      <c r="K92" s="3">
        <v>6</v>
      </c>
      <c r="L92" s="3">
        <v>4</v>
      </c>
      <c r="M92" s="46">
        <v>10</v>
      </c>
      <c r="N92" s="3">
        <v>2</v>
      </c>
      <c r="O92" s="3">
        <v>6</v>
      </c>
      <c r="P92" s="46">
        <v>8</v>
      </c>
      <c r="Q92" s="3">
        <v>2</v>
      </c>
      <c r="R92" s="3">
        <v>6</v>
      </c>
      <c r="S92" s="66">
        <v>8</v>
      </c>
      <c r="T92" s="69">
        <v>38</v>
      </c>
    </row>
    <row r="93" spans="1:20" x14ac:dyDescent="0.3">
      <c r="A93" s="1" t="str">
        <v>Alycia Kunhert</v>
      </c>
      <c r="B93" s="1">
        <v>6</v>
      </c>
      <c r="C93" s="1">
        <v>6</v>
      </c>
      <c r="D93" s="48">
        <v>12</v>
      </c>
      <c r="E93" s="1">
        <v>6</v>
      </c>
      <c r="F93" s="1">
        <v>6</v>
      </c>
      <c r="G93" s="48">
        <v>12</v>
      </c>
      <c r="H93" s="1">
        <v>0</v>
      </c>
      <c r="I93" s="1">
        <v>6</v>
      </c>
      <c r="J93" s="48">
        <v>6</v>
      </c>
      <c r="K93" s="1">
        <v>6</v>
      </c>
      <c r="L93" s="1">
        <v>6</v>
      </c>
      <c r="M93" s="48">
        <v>12</v>
      </c>
      <c r="N93" s="1">
        <v>2</v>
      </c>
      <c r="O93" s="1">
        <v>6</v>
      </c>
      <c r="P93" s="48">
        <v>8</v>
      </c>
      <c r="Q93" s="1">
        <v>6</v>
      </c>
      <c r="R93" s="1">
        <v>6</v>
      </c>
      <c r="S93" s="67">
        <v>12</v>
      </c>
      <c r="T93" s="65">
        <v>62</v>
      </c>
    </row>
    <row r="94" spans="1:20" x14ac:dyDescent="0.3">
      <c r="A94" s="1" t="str">
        <v>Lisa Dohle</v>
      </c>
      <c r="B94" s="1">
        <v>4</v>
      </c>
      <c r="C94" s="1">
        <v>0</v>
      </c>
      <c r="D94" s="48">
        <v>4</v>
      </c>
      <c r="E94" s="1">
        <v>4</v>
      </c>
      <c r="F94" s="1">
        <v>4</v>
      </c>
      <c r="G94" s="48">
        <v>8</v>
      </c>
      <c r="H94" s="1">
        <v>0</v>
      </c>
      <c r="I94" s="1">
        <v>4</v>
      </c>
      <c r="J94" s="48">
        <v>4</v>
      </c>
      <c r="K94" s="1">
        <v>6</v>
      </c>
      <c r="L94" s="1">
        <v>0</v>
      </c>
      <c r="M94" s="48">
        <v>6</v>
      </c>
      <c r="N94" s="1">
        <v>0</v>
      </c>
      <c r="O94" s="1">
        <v>0</v>
      </c>
      <c r="P94" s="48">
        <v>0</v>
      </c>
      <c r="Q94" s="1">
        <v>2</v>
      </c>
      <c r="R94" s="1">
        <v>0</v>
      </c>
      <c r="S94" s="67">
        <v>2</v>
      </c>
      <c r="T94" s="65">
        <v>24</v>
      </c>
    </row>
    <row r="95" spans="1:20" x14ac:dyDescent="0.3">
      <c r="A95" s="1" t="str">
        <v>Mel Kuhnert</v>
      </c>
      <c r="B95" s="1">
        <v>0</v>
      </c>
      <c r="C95" s="106">
        <v>0</v>
      </c>
      <c r="D95" s="64">
        <v>0</v>
      </c>
      <c r="E95" s="1">
        <v>6</v>
      </c>
      <c r="F95" s="106">
        <v>0</v>
      </c>
      <c r="G95" s="64">
        <v>6</v>
      </c>
      <c r="H95" s="1">
        <v>6</v>
      </c>
      <c r="I95" s="106">
        <v>6</v>
      </c>
      <c r="J95" s="64">
        <v>12</v>
      </c>
      <c r="K95" s="1">
        <v>6</v>
      </c>
      <c r="L95" s="106">
        <v>0</v>
      </c>
      <c r="M95" s="64">
        <v>6</v>
      </c>
      <c r="N95" s="1">
        <v>0</v>
      </c>
      <c r="O95" s="106">
        <v>0</v>
      </c>
      <c r="P95" s="64">
        <v>0</v>
      </c>
      <c r="Q95" s="1">
        <v>6</v>
      </c>
      <c r="R95" s="106">
        <v>0</v>
      </c>
      <c r="S95" s="123">
        <v>6</v>
      </c>
      <c r="T95" s="128">
        <v>30</v>
      </c>
    </row>
    <row r="96" spans="1:20" ht="15" thickBot="1" x14ac:dyDescent="0.35">
      <c r="A96" s="81">
        <v>0</v>
      </c>
      <c r="B96" s="81">
        <v>0</v>
      </c>
      <c r="C96" s="1" t="str">
        <v>Drill</v>
      </c>
      <c r="D96" s="1">
        <v>0</v>
      </c>
      <c r="E96" s="81">
        <v>0</v>
      </c>
      <c r="F96" s="1" t="str">
        <v>Drill</v>
      </c>
      <c r="G96" s="1">
        <v>0</v>
      </c>
      <c r="H96" s="81">
        <v>0</v>
      </c>
      <c r="I96" s="1" t="str">
        <v>Drill</v>
      </c>
      <c r="J96" s="1">
        <v>0</v>
      </c>
      <c r="K96" s="81">
        <v>0</v>
      </c>
      <c r="L96" s="1" t="str">
        <v>Drill</v>
      </c>
      <c r="M96" s="1">
        <v>3</v>
      </c>
      <c r="N96" s="81">
        <v>0</v>
      </c>
      <c r="O96" s="1" t="str">
        <v>Drill</v>
      </c>
      <c r="P96" s="1">
        <v>3</v>
      </c>
      <c r="Q96" s="81">
        <v>0</v>
      </c>
      <c r="R96" s="1" t="str">
        <v>Drill</v>
      </c>
      <c r="S96" s="2">
        <v>3</v>
      </c>
      <c r="T96" s="128">
        <v>9</v>
      </c>
    </row>
    <row r="97" spans="1:20" ht="15" thickBot="1" x14ac:dyDescent="0.35">
      <c r="A97" s="81">
        <v>0</v>
      </c>
      <c r="B97" s="81">
        <v>0</v>
      </c>
      <c r="C97" s="1" t="str">
        <v>R1 Total</v>
      </c>
      <c r="D97" s="48">
        <v>22</v>
      </c>
      <c r="E97" s="81">
        <v>0</v>
      </c>
      <c r="F97" s="1" t="str">
        <v>R2 Total</v>
      </c>
      <c r="G97" s="48">
        <v>32</v>
      </c>
      <c r="H97" s="81">
        <v>0</v>
      </c>
      <c r="I97" s="1" t="str">
        <v>R3 Total</v>
      </c>
      <c r="J97" s="48">
        <v>22</v>
      </c>
      <c r="K97" s="81">
        <v>0</v>
      </c>
      <c r="L97" s="1" t="str">
        <v>R4 Total</v>
      </c>
      <c r="M97" s="48">
        <v>37</v>
      </c>
      <c r="N97" s="81">
        <v>0</v>
      </c>
      <c r="O97" s="1" t="str">
        <v>R5 Total</v>
      </c>
      <c r="P97" s="48">
        <v>19</v>
      </c>
      <c r="Q97" s="81">
        <v>0</v>
      </c>
      <c r="R97" s="1" t="str">
        <v>R6 Total</v>
      </c>
      <c r="S97" s="67">
        <v>31</v>
      </c>
      <c r="T97" s="112">
        <v>163</v>
      </c>
    </row>
    <row r="100" spans="1:20" x14ac:dyDescent="0.3">
      <c r="G100" s="81"/>
    </row>
    <row r="101" spans="1:20" ht="16.2" thickBot="1" x14ac:dyDescent="0.35">
      <c r="A101" s="117" t="str">
        <f>'Mid Coast'!A4</f>
        <v>Mid Coast</v>
      </c>
      <c r="B101" s="106" t="str">
        <f>'Mid Coast'!B5</f>
        <v>B</v>
      </c>
    </row>
    <row r="102" spans="1:20" ht="15" thickBot="1" x14ac:dyDescent="0.35">
      <c r="A102" s="107" t="str" cm="1">
        <f t="array" ref="A102:T108">'Mid Coast'!A36:T42</f>
        <v>Team Swords</v>
      </c>
      <c r="B102" s="80" t="str">
        <v>Round 1</v>
      </c>
      <c r="C102" s="85">
        <v>0</v>
      </c>
      <c r="D102" s="86">
        <v>0</v>
      </c>
      <c r="E102" s="80" t="str">
        <v>Round 2</v>
      </c>
      <c r="F102" s="85">
        <v>0</v>
      </c>
      <c r="G102" s="86">
        <v>0</v>
      </c>
      <c r="H102" s="80" t="str">
        <v>Round 3</v>
      </c>
      <c r="I102" s="85">
        <v>0</v>
      </c>
      <c r="J102" s="86">
        <v>0</v>
      </c>
      <c r="K102" s="80" t="str">
        <v>Round 4</v>
      </c>
      <c r="L102" s="85">
        <v>0</v>
      </c>
      <c r="M102" s="86">
        <v>0</v>
      </c>
      <c r="N102" s="80" t="str">
        <v>Round 5</v>
      </c>
      <c r="O102" s="85">
        <v>0</v>
      </c>
      <c r="P102" s="86">
        <v>0</v>
      </c>
      <c r="Q102" s="80" t="str">
        <v>Round 6</v>
      </c>
      <c r="R102" s="85">
        <v>0</v>
      </c>
      <c r="S102" s="86">
        <v>0</v>
      </c>
      <c r="T102" s="51" t="str">
        <v>TOTAL</v>
      </c>
    </row>
    <row r="103" spans="1:20" x14ac:dyDescent="0.3">
      <c r="A103" s="1" t="str">
        <v>David Gorton</v>
      </c>
      <c r="B103" s="3">
        <v>6</v>
      </c>
      <c r="C103" s="3">
        <v>6</v>
      </c>
      <c r="D103" s="46">
        <v>12</v>
      </c>
      <c r="E103" s="3">
        <v>6</v>
      </c>
      <c r="F103" s="3">
        <v>6</v>
      </c>
      <c r="G103" s="46">
        <v>12</v>
      </c>
      <c r="H103" s="3">
        <v>0</v>
      </c>
      <c r="I103" s="3">
        <v>0</v>
      </c>
      <c r="J103" s="46">
        <v>0</v>
      </c>
      <c r="K103" s="3">
        <v>0</v>
      </c>
      <c r="L103" s="3">
        <v>4</v>
      </c>
      <c r="M103" s="46">
        <v>4</v>
      </c>
      <c r="N103" s="3">
        <v>0</v>
      </c>
      <c r="O103" s="3">
        <v>6</v>
      </c>
      <c r="P103" s="46">
        <v>6</v>
      </c>
      <c r="Q103" s="3">
        <v>6</v>
      </c>
      <c r="R103" s="3">
        <v>6</v>
      </c>
      <c r="S103" s="66">
        <v>12</v>
      </c>
      <c r="T103" s="52">
        <v>46</v>
      </c>
    </row>
    <row r="104" spans="1:20" x14ac:dyDescent="0.3">
      <c r="A104" s="1" t="str">
        <v>Steve Bradshaw</v>
      </c>
      <c r="B104" s="1">
        <v>6</v>
      </c>
      <c r="C104" s="1">
        <v>6</v>
      </c>
      <c r="D104" s="48">
        <v>12</v>
      </c>
      <c r="E104" s="1">
        <v>6</v>
      </c>
      <c r="F104" s="1">
        <v>6</v>
      </c>
      <c r="G104" s="48">
        <v>12</v>
      </c>
      <c r="H104" s="1">
        <v>2</v>
      </c>
      <c r="I104" s="1">
        <v>6</v>
      </c>
      <c r="J104" s="48">
        <v>8</v>
      </c>
      <c r="K104" s="1">
        <v>6</v>
      </c>
      <c r="L104" s="1">
        <v>6</v>
      </c>
      <c r="M104" s="48">
        <v>12</v>
      </c>
      <c r="N104" s="1">
        <v>0</v>
      </c>
      <c r="O104" s="1">
        <v>0</v>
      </c>
      <c r="P104" s="48">
        <v>0</v>
      </c>
      <c r="Q104" s="1">
        <v>0</v>
      </c>
      <c r="R104" s="1">
        <v>6</v>
      </c>
      <c r="S104" s="67">
        <v>6</v>
      </c>
      <c r="T104" s="53">
        <v>50</v>
      </c>
    </row>
    <row r="105" spans="1:20" x14ac:dyDescent="0.3">
      <c r="A105" s="1" t="str">
        <v>Matt Gorton</v>
      </c>
      <c r="B105" s="1">
        <v>6</v>
      </c>
      <c r="C105" s="1">
        <v>6</v>
      </c>
      <c r="D105" s="48">
        <v>12</v>
      </c>
      <c r="E105" s="1">
        <v>6</v>
      </c>
      <c r="F105" s="1">
        <v>6</v>
      </c>
      <c r="G105" s="48">
        <v>12</v>
      </c>
      <c r="H105" s="1">
        <v>6</v>
      </c>
      <c r="I105" s="1">
        <v>0</v>
      </c>
      <c r="J105" s="48">
        <v>6</v>
      </c>
      <c r="K105" s="1">
        <v>6</v>
      </c>
      <c r="L105" s="1">
        <v>6</v>
      </c>
      <c r="M105" s="48">
        <v>12</v>
      </c>
      <c r="N105" s="1">
        <v>0</v>
      </c>
      <c r="O105" s="1">
        <v>6</v>
      </c>
      <c r="P105" s="48">
        <v>6</v>
      </c>
      <c r="Q105" s="1">
        <v>6</v>
      </c>
      <c r="R105" s="1">
        <v>6</v>
      </c>
      <c r="S105" s="67">
        <v>12</v>
      </c>
      <c r="T105" s="53">
        <v>60</v>
      </c>
    </row>
    <row r="106" spans="1:20" x14ac:dyDescent="0.3">
      <c r="A106" s="1" t="str">
        <v>Jackson Gorton</v>
      </c>
      <c r="B106" s="1">
        <v>2</v>
      </c>
      <c r="C106" s="106">
        <v>0</v>
      </c>
      <c r="D106" s="64">
        <v>2</v>
      </c>
      <c r="E106" s="1">
        <v>6</v>
      </c>
      <c r="F106" s="106">
        <v>6</v>
      </c>
      <c r="G106" s="64">
        <v>12</v>
      </c>
      <c r="H106" s="1">
        <v>0</v>
      </c>
      <c r="I106" s="106">
        <v>0</v>
      </c>
      <c r="J106" s="64">
        <v>0</v>
      </c>
      <c r="K106" s="1">
        <v>0</v>
      </c>
      <c r="L106" s="106">
        <v>6</v>
      </c>
      <c r="M106" s="64">
        <v>6</v>
      </c>
      <c r="N106" s="1">
        <v>6</v>
      </c>
      <c r="O106" s="106">
        <v>4</v>
      </c>
      <c r="P106" s="64">
        <v>10</v>
      </c>
      <c r="Q106" s="1">
        <v>6</v>
      </c>
      <c r="R106" s="1">
        <v>6</v>
      </c>
      <c r="S106" s="123">
        <v>12</v>
      </c>
      <c r="T106" s="121">
        <v>42</v>
      </c>
    </row>
    <row r="107" spans="1:20" ht="15" thickBot="1" x14ac:dyDescent="0.35">
      <c r="A107" s="81">
        <v>0</v>
      </c>
      <c r="B107" s="81">
        <v>0</v>
      </c>
      <c r="C107" s="1" t="str">
        <v>Drill</v>
      </c>
      <c r="D107" s="1">
        <v>3</v>
      </c>
      <c r="E107" s="81">
        <v>0</v>
      </c>
      <c r="F107" s="1" t="str">
        <v>Drill</v>
      </c>
      <c r="G107" s="1">
        <v>3</v>
      </c>
      <c r="H107" s="81">
        <v>0</v>
      </c>
      <c r="I107" s="1" t="str">
        <v>Drill</v>
      </c>
      <c r="J107" s="1">
        <v>1.5</v>
      </c>
      <c r="K107" s="81">
        <v>0</v>
      </c>
      <c r="L107" s="1" t="str">
        <v>Drill</v>
      </c>
      <c r="M107" s="1">
        <v>3.5</v>
      </c>
      <c r="N107" s="81">
        <v>0</v>
      </c>
      <c r="O107" s="1" t="str">
        <v>Drill</v>
      </c>
      <c r="P107" s="1">
        <v>5</v>
      </c>
      <c r="Q107" s="81">
        <v>0</v>
      </c>
      <c r="R107" t="str">
        <v>Drill</v>
      </c>
      <c r="S107" s="2">
        <v>5.5</v>
      </c>
      <c r="T107" s="55">
        <v>21.5</v>
      </c>
    </row>
    <row r="108" spans="1:20" ht="15" thickBot="1" x14ac:dyDescent="0.35">
      <c r="A108" s="81">
        <v>0</v>
      </c>
      <c r="B108" s="81">
        <v>0</v>
      </c>
      <c r="C108" s="1" t="str">
        <v>R1 Total</v>
      </c>
      <c r="D108" s="48">
        <v>41</v>
      </c>
      <c r="E108" s="81">
        <v>0</v>
      </c>
      <c r="F108" s="1" t="str">
        <v>R2 Total</v>
      </c>
      <c r="G108" s="48">
        <v>51</v>
      </c>
      <c r="H108" s="81">
        <v>0</v>
      </c>
      <c r="I108" s="1" t="str">
        <v>R3 Total</v>
      </c>
      <c r="J108" s="48">
        <v>15.5</v>
      </c>
      <c r="K108" s="81">
        <v>0</v>
      </c>
      <c r="L108" s="1" t="str">
        <v>R4 Total</v>
      </c>
      <c r="M108" s="48">
        <v>37.5</v>
      </c>
      <c r="N108" s="81">
        <v>0</v>
      </c>
      <c r="O108" s="1" t="str">
        <v>R5 Total</v>
      </c>
      <c r="P108" s="48">
        <v>27</v>
      </c>
      <c r="Q108" s="81">
        <v>0</v>
      </c>
      <c r="R108" t="str">
        <v>R6 Total</v>
      </c>
      <c r="S108" s="67">
        <v>47.5</v>
      </c>
      <c r="T108" s="51">
        <v>219.5</v>
      </c>
    </row>
    <row r="109" spans="1:20" x14ac:dyDescent="0.3">
      <c r="A109" s="81"/>
      <c r="B109" s="81"/>
      <c r="C109" s="4"/>
      <c r="D109" s="189"/>
      <c r="E109" s="81"/>
      <c r="F109" s="4"/>
      <c r="G109" s="189"/>
      <c r="H109" s="81"/>
      <c r="I109" s="4"/>
      <c r="J109" s="189"/>
      <c r="K109" s="81"/>
      <c r="L109" s="4"/>
      <c r="M109" s="189"/>
      <c r="N109" s="81"/>
      <c r="O109" s="4"/>
      <c r="P109" s="189"/>
      <c r="Q109" s="81"/>
      <c r="S109" s="189"/>
      <c r="T109" s="186"/>
    </row>
    <row r="110" spans="1:20" x14ac:dyDescent="0.3">
      <c r="A110" s="81"/>
      <c r="B110" s="81"/>
      <c r="C110" s="4"/>
      <c r="D110" s="189"/>
      <c r="E110" s="81"/>
      <c r="F110" s="4"/>
      <c r="G110" s="189"/>
      <c r="H110" s="81"/>
      <c r="I110" s="4"/>
      <c r="J110" s="189"/>
      <c r="K110" s="81"/>
      <c r="L110" s="4"/>
      <c r="M110" s="189"/>
      <c r="N110" s="81"/>
      <c r="O110" s="4"/>
      <c r="P110" s="189"/>
      <c r="Q110" s="81"/>
      <c r="S110" s="189"/>
      <c r="T110" s="186"/>
    </row>
    <row r="111" spans="1:20" x14ac:dyDescent="0.3">
      <c r="A111" s="81"/>
      <c r="B111" s="81"/>
      <c r="C111" s="4"/>
      <c r="D111" s="189"/>
      <c r="E111" s="81"/>
      <c r="F111" s="4"/>
      <c r="G111" s="189"/>
      <c r="H111" s="81"/>
      <c r="I111" s="4"/>
      <c r="J111" s="189"/>
      <c r="K111" s="81"/>
      <c r="L111" s="4"/>
      <c r="M111" s="189"/>
      <c r="N111" s="81"/>
      <c r="O111" s="4"/>
      <c r="P111" s="189"/>
      <c r="Q111" s="81"/>
      <c r="S111" s="189"/>
      <c r="T111" s="186"/>
    </row>
    <row r="116" spans="1:20" ht="16.2" thickBot="1" x14ac:dyDescent="0.35">
      <c r="A116" s="117" t="str">
        <f>Gunnedah!A4</f>
        <v>Gunnedah</v>
      </c>
      <c r="B116" s="106" t="str">
        <f>Gunnedah!B5</f>
        <v>C</v>
      </c>
    </row>
    <row r="117" spans="1:20" ht="15" thickBot="1" x14ac:dyDescent="0.35">
      <c r="A117" s="107" t="str" cm="1">
        <f t="array" ref="A117:T123">Gunnedah!A36:T42</f>
        <v>Team Swords</v>
      </c>
      <c r="B117" s="80" t="str">
        <v>Round 1</v>
      </c>
      <c r="C117" s="85">
        <v>0</v>
      </c>
      <c r="D117" s="86">
        <v>0</v>
      </c>
      <c r="E117" s="80" t="str">
        <v>Round 2</v>
      </c>
      <c r="F117" s="85">
        <v>0</v>
      </c>
      <c r="G117" s="86">
        <v>0</v>
      </c>
      <c r="H117" s="80" t="str">
        <v>Round 3</v>
      </c>
      <c r="I117" s="85">
        <v>0</v>
      </c>
      <c r="J117" s="86">
        <v>0</v>
      </c>
      <c r="K117" s="80" t="str">
        <v>Round 4</v>
      </c>
      <c r="L117" s="85">
        <v>0</v>
      </c>
      <c r="M117" s="86">
        <v>0</v>
      </c>
      <c r="N117" s="80" t="str">
        <v>Round 5</v>
      </c>
      <c r="O117" s="85">
        <v>0</v>
      </c>
      <c r="P117" s="86">
        <v>0</v>
      </c>
      <c r="Q117" s="80" t="str">
        <v>Round 6</v>
      </c>
      <c r="R117" s="85">
        <v>0</v>
      </c>
      <c r="S117" s="86">
        <v>0</v>
      </c>
      <c r="T117" s="51" t="str">
        <v>TOTAL</v>
      </c>
    </row>
    <row r="118" spans="1:20" x14ac:dyDescent="0.3">
      <c r="A118" s="1" t="str">
        <v>Steven Craig</v>
      </c>
      <c r="B118" s="3">
        <v>0</v>
      </c>
      <c r="C118" s="3">
        <v>6</v>
      </c>
      <c r="D118" s="46">
        <v>6</v>
      </c>
      <c r="E118" s="3">
        <v>6</v>
      </c>
      <c r="F118" s="3">
        <v>6</v>
      </c>
      <c r="G118" s="46">
        <v>12</v>
      </c>
      <c r="H118" s="3">
        <v>0</v>
      </c>
      <c r="I118" s="3">
        <v>6</v>
      </c>
      <c r="J118" s="46">
        <v>6</v>
      </c>
      <c r="K118" s="3">
        <v>0</v>
      </c>
      <c r="L118" s="3">
        <v>6</v>
      </c>
      <c r="M118" s="46">
        <v>6</v>
      </c>
      <c r="N118" s="3">
        <v>6</v>
      </c>
      <c r="O118" s="3">
        <v>6</v>
      </c>
      <c r="P118" s="46">
        <v>12</v>
      </c>
      <c r="Q118" s="3">
        <v>0</v>
      </c>
      <c r="R118" s="3">
        <v>6</v>
      </c>
      <c r="S118" s="66">
        <v>6</v>
      </c>
      <c r="T118" s="52">
        <v>48</v>
      </c>
    </row>
    <row r="119" spans="1:20" x14ac:dyDescent="0.3">
      <c r="A119" s="1" t="str">
        <v>Lauren Redgate</v>
      </c>
      <c r="B119" s="1">
        <v>6</v>
      </c>
      <c r="C119" s="1">
        <v>0</v>
      </c>
      <c r="D119" s="48">
        <v>6</v>
      </c>
      <c r="E119" s="1">
        <v>0</v>
      </c>
      <c r="F119" s="1">
        <v>2</v>
      </c>
      <c r="G119" s="48">
        <v>2</v>
      </c>
      <c r="H119" s="1">
        <v>6</v>
      </c>
      <c r="I119" s="1">
        <v>6</v>
      </c>
      <c r="J119" s="48">
        <v>12</v>
      </c>
      <c r="K119" s="1">
        <v>6</v>
      </c>
      <c r="L119" s="1">
        <v>0</v>
      </c>
      <c r="M119" s="48">
        <v>6</v>
      </c>
      <c r="N119" s="1">
        <v>0</v>
      </c>
      <c r="O119" s="1">
        <v>6</v>
      </c>
      <c r="P119" s="48">
        <v>6</v>
      </c>
      <c r="Q119" s="1">
        <v>0</v>
      </c>
      <c r="R119" s="1">
        <v>0</v>
      </c>
      <c r="S119" s="67">
        <v>0</v>
      </c>
      <c r="T119" s="53">
        <v>32</v>
      </c>
    </row>
    <row r="120" spans="1:20" x14ac:dyDescent="0.3">
      <c r="A120" s="1" t="str">
        <v>Isabelle Kesby</v>
      </c>
      <c r="B120" s="1">
        <v>0</v>
      </c>
      <c r="C120" s="1">
        <v>0</v>
      </c>
      <c r="D120" s="48">
        <v>0</v>
      </c>
      <c r="E120" s="1">
        <v>0</v>
      </c>
      <c r="F120" s="1">
        <v>6</v>
      </c>
      <c r="G120" s="48">
        <v>6</v>
      </c>
      <c r="H120" s="1">
        <v>6</v>
      </c>
      <c r="I120" s="1">
        <v>2</v>
      </c>
      <c r="J120" s="48">
        <v>8</v>
      </c>
      <c r="K120" s="1">
        <v>6</v>
      </c>
      <c r="L120" s="1">
        <v>6</v>
      </c>
      <c r="M120" s="48">
        <v>12</v>
      </c>
      <c r="N120" s="1">
        <v>6</v>
      </c>
      <c r="O120" s="1">
        <v>6</v>
      </c>
      <c r="P120" s="48">
        <v>12</v>
      </c>
      <c r="Q120" s="1">
        <v>6</v>
      </c>
      <c r="R120" s="1">
        <v>6</v>
      </c>
      <c r="S120" s="67">
        <v>12</v>
      </c>
      <c r="T120" s="53">
        <v>50</v>
      </c>
    </row>
    <row r="121" spans="1:20" x14ac:dyDescent="0.3">
      <c r="A121" s="1" t="str">
        <v>SPARE</v>
      </c>
      <c r="B121" s="1">
        <v>6</v>
      </c>
      <c r="C121" s="1">
        <v>6</v>
      </c>
      <c r="D121" s="48">
        <v>12</v>
      </c>
      <c r="E121" s="1">
        <v>6</v>
      </c>
      <c r="F121" s="1">
        <v>6</v>
      </c>
      <c r="G121" s="48">
        <v>12</v>
      </c>
      <c r="H121" s="1">
        <v>6</v>
      </c>
      <c r="I121" s="1">
        <v>6</v>
      </c>
      <c r="J121" s="48">
        <v>12</v>
      </c>
      <c r="K121" s="1">
        <v>6</v>
      </c>
      <c r="L121" s="1">
        <v>6</v>
      </c>
      <c r="M121" s="48">
        <v>12</v>
      </c>
      <c r="N121" s="1">
        <v>6</v>
      </c>
      <c r="O121" s="1">
        <v>6</v>
      </c>
      <c r="P121" s="48">
        <v>12</v>
      </c>
      <c r="Q121" s="1">
        <v>6</v>
      </c>
      <c r="R121" s="1">
        <v>0</v>
      </c>
      <c r="S121" s="67">
        <v>6</v>
      </c>
      <c r="T121" s="53">
        <v>66</v>
      </c>
    </row>
    <row r="122" spans="1:20" ht="15" thickBot="1" x14ac:dyDescent="0.35">
      <c r="A122" s="81">
        <v>0</v>
      </c>
      <c r="B122" s="81">
        <v>0</v>
      </c>
      <c r="C122" s="1" t="str">
        <v>Drill</v>
      </c>
      <c r="D122" s="1">
        <v>0</v>
      </c>
      <c r="E122" s="81">
        <v>0</v>
      </c>
      <c r="F122" s="1" t="str">
        <v>Drill</v>
      </c>
      <c r="G122" s="1">
        <v>0</v>
      </c>
      <c r="H122" s="81">
        <v>0</v>
      </c>
      <c r="I122" s="1" t="str">
        <v>Drill</v>
      </c>
      <c r="J122" s="1">
        <v>0</v>
      </c>
      <c r="K122" s="81">
        <v>0</v>
      </c>
      <c r="L122" s="1" t="str">
        <v>Drill</v>
      </c>
      <c r="M122" s="1">
        <v>0</v>
      </c>
      <c r="N122" s="81">
        <v>0</v>
      </c>
      <c r="O122" s="1" t="str">
        <v>Drill</v>
      </c>
      <c r="P122" s="1">
        <v>0</v>
      </c>
      <c r="Q122" s="81">
        <v>0</v>
      </c>
      <c r="R122" s="1" t="str">
        <v>Drill</v>
      </c>
      <c r="S122" s="2">
        <v>0</v>
      </c>
      <c r="T122" s="55">
        <v>0</v>
      </c>
    </row>
    <row r="123" spans="1:20" ht="15" thickBot="1" x14ac:dyDescent="0.35">
      <c r="A123" s="81">
        <v>0</v>
      </c>
      <c r="B123" s="81">
        <v>0</v>
      </c>
      <c r="C123" s="1" t="str">
        <v>R1 Total</v>
      </c>
      <c r="D123" s="48">
        <v>24</v>
      </c>
      <c r="E123" s="81">
        <v>0</v>
      </c>
      <c r="F123" s="1" t="str">
        <v>R2 Total</v>
      </c>
      <c r="G123" s="48">
        <v>32</v>
      </c>
      <c r="H123" s="81">
        <v>0</v>
      </c>
      <c r="I123" s="1" t="str">
        <v>R3 Total</v>
      </c>
      <c r="J123" s="48">
        <v>38</v>
      </c>
      <c r="K123" s="81">
        <v>0</v>
      </c>
      <c r="L123" s="1" t="str">
        <v>R4 Total</v>
      </c>
      <c r="M123" s="48">
        <v>36</v>
      </c>
      <c r="N123" s="81">
        <v>0</v>
      </c>
      <c r="O123" s="1" t="str">
        <v>R5 Total</v>
      </c>
      <c r="P123" s="48">
        <v>42</v>
      </c>
      <c r="Q123" s="81">
        <v>0</v>
      </c>
      <c r="R123" s="1" t="str">
        <v>R6 Total</v>
      </c>
      <c r="S123" s="67">
        <v>24</v>
      </c>
      <c r="T123" s="51">
        <v>196</v>
      </c>
    </row>
    <row r="127" spans="1:20" ht="16.2" thickBot="1" x14ac:dyDescent="0.35">
      <c r="A127" s="117" t="str">
        <f>Albury!A4</f>
        <v>Albury</v>
      </c>
      <c r="B127" s="106" t="str">
        <f>Albury!B5</f>
        <v>A</v>
      </c>
    </row>
    <row r="128" spans="1:20" ht="15" thickBot="1" x14ac:dyDescent="0.35">
      <c r="A128" s="2" t="str" cm="1">
        <f t="array" ref="A128:T134">Albury!A36:T42</f>
        <v>Team Swords</v>
      </c>
      <c r="B128" s="80" t="str">
        <v>Round 1</v>
      </c>
      <c r="C128" s="85">
        <v>0</v>
      </c>
      <c r="D128" s="86">
        <v>0</v>
      </c>
      <c r="E128" s="80" t="str">
        <v>Round 2</v>
      </c>
      <c r="F128" s="85">
        <v>0</v>
      </c>
      <c r="G128" s="86">
        <v>0</v>
      </c>
      <c r="H128" s="80" t="str">
        <v>Round 3</v>
      </c>
      <c r="I128" s="85">
        <v>0</v>
      </c>
      <c r="J128" s="86">
        <v>0</v>
      </c>
      <c r="K128" s="80" t="str">
        <v>Round 4</v>
      </c>
      <c r="L128" s="85">
        <v>0</v>
      </c>
      <c r="M128" s="86">
        <v>0</v>
      </c>
      <c r="N128" s="80" t="str">
        <v>Round 5</v>
      </c>
      <c r="O128" s="85">
        <v>0</v>
      </c>
      <c r="P128" s="86">
        <v>0</v>
      </c>
      <c r="Q128" s="80" t="str">
        <v>Round 6</v>
      </c>
      <c r="R128" s="85">
        <v>0</v>
      </c>
      <c r="S128" s="86">
        <v>0</v>
      </c>
      <c r="T128" s="51" t="str">
        <v>TOTAL</v>
      </c>
    </row>
    <row r="129" spans="1:20" x14ac:dyDescent="0.3">
      <c r="A129" s="1" t="str">
        <v>Jake Van Dorssen</v>
      </c>
      <c r="B129" s="3">
        <v>0</v>
      </c>
      <c r="C129" s="3">
        <v>0</v>
      </c>
      <c r="D129" s="46">
        <v>0</v>
      </c>
      <c r="E129" s="3">
        <v>6</v>
      </c>
      <c r="F129" s="3">
        <v>0</v>
      </c>
      <c r="G129" s="46">
        <v>6</v>
      </c>
      <c r="H129" s="3">
        <v>6</v>
      </c>
      <c r="I129" s="3">
        <v>4</v>
      </c>
      <c r="J129" s="46">
        <v>10</v>
      </c>
      <c r="K129" s="3">
        <v>6</v>
      </c>
      <c r="L129" s="3">
        <v>0</v>
      </c>
      <c r="M129" s="46">
        <v>6</v>
      </c>
      <c r="N129" s="3">
        <v>6</v>
      </c>
      <c r="O129" s="3">
        <v>0</v>
      </c>
      <c r="P129" s="46">
        <v>6</v>
      </c>
      <c r="Q129" s="3">
        <v>6</v>
      </c>
      <c r="R129" s="3">
        <v>6</v>
      </c>
      <c r="S129" s="66">
        <v>12</v>
      </c>
      <c r="T129" s="52">
        <v>40</v>
      </c>
    </row>
    <row r="130" spans="1:20" x14ac:dyDescent="0.3">
      <c r="A130" s="1" t="str">
        <v>Neville Rathbone</v>
      </c>
      <c r="B130" s="1">
        <v>0</v>
      </c>
      <c r="C130" s="1">
        <v>6</v>
      </c>
      <c r="D130" s="48">
        <v>6</v>
      </c>
      <c r="E130" s="1">
        <v>6</v>
      </c>
      <c r="F130" s="1">
        <v>6</v>
      </c>
      <c r="G130" s="48">
        <v>12</v>
      </c>
      <c r="H130" s="1">
        <v>6</v>
      </c>
      <c r="I130" s="1">
        <v>0</v>
      </c>
      <c r="J130" s="48">
        <v>6</v>
      </c>
      <c r="K130" s="1">
        <v>2</v>
      </c>
      <c r="L130" s="1">
        <v>6</v>
      </c>
      <c r="M130" s="48">
        <v>8</v>
      </c>
      <c r="N130" s="1">
        <v>6</v>
      </c>
      <c r="O130" s="1">
        <v>6</v>
      </c>
      <c r="P130" s="48">
        <v>12</v>
      </c>
      <c r="Q130" s="1">
        <v>6</v>
      </c>
      <c r="R130" s="1">
        <v>0</v>
      </c>
      <c r="S130" s="67">
        <v>6</v>
      </c>
      <c r="T130" s="53">
        <v>50</v>
      </c>
    </row>
    <row r="131" spans="1:20" x14ac:dyDescent="0.3">
      <c r="A131" s="1" t="str">
        <v>Byron Biffin</v>
      </c>
      <c r="B131" s="1">
        <v>6</v>
      </c>
      <c r="C131" s="1">
        <v>6</v>
      </c>
      <c r="D131" s="48">
        <v>12</v>
      </c>
      <c r="E131" s="1">
        <v>6</v>
      </c>
      <c r="F131" s="1">
        <v>6</v>
      </c>
      <c r="G131" s="48">
        <v>12</v>
      </c>
      <c r="H131" s="1">
        <v>6</v>
      </c>
      <c r="I131" s="1">
        <v>6</v>
      </c>
      <c r="J131" s="48">
        <v>12</v>
      </c>
      <c r="K131" s="1">
        <v>6</v>
      </c>
      <c r="L131" s="1">
        <v>6</v>
      </c>
      <c r="M131" s="48">
        <v>12</v>
      </c>
      <c r="N131" s="1">
        <v>6</v>
      </c>
      <c r="O131" s="1">
        <v>6</v>
      </c>
      <c r="P131" s="48">
        <v>12</v>
      </c>
      <c r="Q131" s="1">
        <v>6</v>
      </c>
      <c r="R131" s="1">
        <v>6</v>
      </c>
      <c r="S131" s="67">
        <v>12</v>
      </c>
      <c r="T131" s="53">
        <v>72</v>
      </c>
    </row>
    <row r="132" spans="1:20" x14ac:dyDescent="0.3">
      <c r="A132" s="1" t="str">
        <v>SPARE</v>
      </c>
      <c r="B132" s="1">
        <v>6</v>
      </c>
      <c r="C132" s="1">
        <v>6</v>
      </c>
      <c r="D132" s="48">
        <v>12</v>
      </c>
      <c r="E132" s="1">
        <v>6</v>
      </c>
      <c r="F132" s="1">
        <v>6</v>
      </c>
      <c r="G132" s="48">
        <v>12</v>
      </c>
      <c r="H132" s="1">
        <v>6</v>
      </c>
      <c r="I132" s="1">
        <v>6</v>
      </c>
      <c r="J132" s="48">
        <v>12</v>
      </c>
      <c r="K132" s="1">
        <v>6</v>
      </c>
      <c r="L132" s="1">
        <v>6</v>
      </c>
      <c r="M132" s="48">
        <v>12</v>
      </c>
      <c r="N132" s="1">
        <v>6</v>
      </c>
      <c r="O132" s="1">
        <v>0</v>
      </c>
      <c r="P132" s="48">
        <v>6</v>
      </c>
      <c r="Q132" s="1">
        <v>2</v>
      </c>
      <c r="R132" s="1">
        <v>4</v>
      </c>
      <c r="S132" s="67">
        <v>6</v>
      </c>
      <c r="T132" s="53">
        <v>60</v>
      </c>
    </row>
    <row r="133" spans="1:20" ht="15" thickBot="1" x14ac:dyDescent="0.35">
      <c r="A133" s="81">
        <v>0</v>
      </c>
      <c r="B133" s="81">
        <v>0</v>
      </c>
      <c r="C133" s="1" t="str">
        <v>Drill</v>
      </c>
      <c r="D133" s="1">
        <v>0</v>
      </c>
      <c r="E133" s="81">
        <v>0</v>
      </c>
      <c r="F133" s="1" t="str">
        <v>Drill</v>
      </c>
      <c r="G133" s="1">
        <v>0</v>
      </c>
      <c r="H133" s="81">
        <v>0</v>
      </c>
      <c r="I133" s="1" t="str">
        <v>Drill</v>
      </c>
      <c r="J133" s="1">
        <v>0</v>
      </c>
      <c r="K133" s="81">
        <v>0</v>
      </c>
      <c r="L133" s="1" t="str">
        <v>Drill</v>
      </c>
      <c r="M133" s="1">
        <v>0</v>
      </c>
      <c r="N133" s="81">
        <v>0</v>
      </c>
      <c r="O133" s="1" t="str">
        <v>Drill</v>
      </c>
      <c r="P133" s="1">
        <v>0</v>
      </c>
      <c r="Q133" s="81">
        <v>0</v>
      </c>
      <c r="R133" s="1" t="str">
        <v>Drill</v>
      </c>
      <c r="S133" s="2">
        <v>4.5</v>
      </c>
      <c r="T133" s="55">
        <v>4.5</v>
      </c>
    </row>
    <row r="134" spans="1:20" ht="15" thickBot="1" x14ac:dyDescent="0.35">
      <c r="A134" s="81">
        <v>0</v>
      </c>
      <c r="B134" s="81">
        <v>0</v>
      </c>
      <c r="C134" s="1" t="str">
        <v>R1 Total</v>
      </c>
      <c r="D134" s="48">
        <v>30</v>
      </c>
      <c r="E134" s="81">
        <v>0</v>
      </c>
      <c r="F134" s="1" t="str">
        <v>R2 Total</v>
      </c>
      <c r="G134" s="48">
        <v>42</v>
      </c>
      <c r="H134" s="81">
        <v>0</v>
      </c>
      <c r="I134" s="1" t="str">
        <v>R3 Total</v>
      </c>
      <c r="J134" s="48">
        <v>40</v>
      </c>
      <c r="K134" s="81">
        <v>0</v>
      </c>
      <c r="L134" s="1" t="str">
        <v>R4 Total</v>
      </c>
      <c r="M134" s="48">
        <v>38</v>
      </c>
      <c r="N134" s="81">
        <v>0</v>
      </c>
      <c r="O134" s="1" t="str">
        <v>R5 Total</v>
      </c>
      <c r="P134" s="48">
        <v>36</v>
      </c>
      <c r="Q134" s="81">
        <v>0</v>
      </c>
      <c r="R134" s="1" t="str">
        <v>R6 Total</v>
      </c>
      <c r="S134" s="67">
        <v>40.5</v>
      </c>
      <c r="T134" s="51">
        <v>226.5</v>
      </c>
    </row>
    <row r="138" spans="1:20" ht="16.2" thickBot="1" x14ac:dyDescent="0.35">
      <c r="A138" s="117" t="str">
        <f>'11 Light Horse'!A4</f>
        <v>11th Light Horse</v>
      </c>
      <c r="B138" s="106" t="str">
        <f>'11 Light Horse'!B5</f>
        <v>B</v>
      </c>
    </row>
    <row r="139" spans="1:20" ht="15" thickBot="1" x14ac:dyDescent="0.35">
      <c r="A139" s="107" t="str" cm="1">
        <f t="array" ref="A139:T145">'11 Light Horse'!A36:T42</f>
        <v>Team Swords</v>
      </c>
      <c r="B139" s="80" t="str">
        <v>Round 1</v>
      </c>
      <c r="C139" s="85">
        <v>0</v>
      </c>
      <c r="D139" s="86">
        <v>0</v>
      </c>
      <c r="E139" s="80" t="str">
        <v>Round 2</v>
      </c>
      <c r="F139" s="85">
        <v>0</v>
      </c>
      <c r="G139" s="86">
        <v>0</v>
      </c>
      <c r="H139" s="80" t="str">
        <v>Round 3</v>
      </c>
      <c r="I139" s="85">
        <v>0</v>
      </c>
      <c r="J139" s="86">
        <v>0</v>
      </c>
      <c r="K139" s="80" t="str">
        <v>Round 4</v>
      </c>
      <c r="L139" s="85">
        <v>0</v>
      </c>
      <c r="M139" s="86">
        <v>0</v>
      </c>
      <c r="N139" s="80" t="str">
        <v>Round 5</v>
      </c>
      <c r="O139" s="85">
        <v>0</v>
      </c>
      <c r="P139" s="86">
        <v>0</v>
      </c>
      <c r="Q139" s="80" t="str">
        <v>Round 6</v>
      </c>
      <c r="R139" s="85">
        <v>0</v>
      </c>
      <c r="S139" s="86">
        <v>0</v>
      </c>
      <c r="T139" s="51" t="str">
        <v>TOTAL</v>
      </c>
    </row>
    <row r="140" spans="1:20" x14ac:dyDescent="0.3">
      <c r="A140" s="1" t="str">
        <v>Donna Davidson</v>
      </c>
      <c r="B140" s="3">
        <v>6</v>
      </c>
      <c r="C140" s="3">
        <v>6</v>
      </c>
      <c r="D140" s="46">
        <v>12</v>
      </c>
      <c r="E140" s="3">
        <v>0</v>
      </c>
      <c r="F140" s="3">
        <v>6</v>
      </c>
      <c r="G140" s="46">
        <v>6</v>
      </c>
      <c r="H140" s="3">
        <v>6</v>
      </c>
      <c r="I140" s="3">
        <v>6</v>
      </c>
      <c r="J140" s="46">
        <v>12</v>
      </c>
      <c r="K140" s="3">
        <v>6</v>
      </c>
      <c r="L140" s="3">
        <v>6</v>
      </c>
      <c r="M140" s="46">
        <v>12</v>
      </c>
      <c r="N140" s="3">
        <v>6</v>
      </c>
      <c r="O140" s="3">
        <v>6</v>
      </c>
      <c r="P140" s="46">
        <v>12</v>
      </c>
      <c r="Q140" s="3">
        <v>6</v>
      </c>
      <c r="R140" s="3">
        <v>0</v>
      </c>
      <c r="S140" s="66">
        <v>6</v>
      </c>
      <c r="T140" s="52">
        <v>60</v>
      </c>
    </row>
    <row r="141" spans="1:20" x14ac:dyDescent="0.3">
      <c r="A141" s="1" t="str">
        <v>Ian Curtis</v>
      </c>
      <c r="B141" s="1">
        <v>6</v>
      </c>
      <c r="C141" s="1">
        <v>0</v>
      </c>
      <c r="D141" s="48">
        <v>6</v>
      </c>
      <c r="E141" s="1">
        <v>6</v>
      </c>
      <c r="F141" s="1">
        <v>6</v>
      </c>
      <c r="G141" s="48">
        <v>12</v>
      </c>
      <c r="H141" s="1">
        <v>6</v>
      </c>
      <c r="I141" s="1">
        <v>6</v>
      </c>
      <c r="J141" s="48">
        <v>12</v>
      </c>
      <c r="K141" s="1">
        <v>6</v>
      </c>
      <c r="L141" s="1">
        <v>0</v>
      </c>
      <c r="M141" s="48">
        <v>6</v>
      </c>
      <c r="N141" s="1">
        <v>0</v>
      </c>
      <c r="O141" s="1">
        <v>6</v>
      </c>
      <c r="P141" s="48">
        <v>6</v>
      </c>
      <c r="Q141" s="1">
        <v>0</v>
      </c>
      <c r="R141" s="1">
        <v>6</v>
      </c>
      <c r="S141" s="67">
        <v>6</v>
      </c>
      <c r="T141" s="53">
        <v>48</v>
      </c>
    </row>
    <row r="142" spans="1:20" x14ac:dyDescent="0.3">
      <c r="A142" s="1" t="str">
        <v>Greg Chandler</v>
      </c>
      <c r="B142" s="1">
        <v>6</v>
      </c>
      <c r="C142" s="1">
        <v>6</v>
      </c>
      <c r="D142" s="48">
        <v>12</v>
      </c>
      <c r="E142" s="1">
        <v>6</v>
      </c>
      <c r="F142" s="1">
        <v>0</v>
      </c>
      <c r="G142" s="48">
        <v>6</v>
      </c>
      <c r="H142" s="1">
        <v>6</v>
      </c>
      <c r="I142" s="1">
        <v>6</v>
      </c>
      <c r="J142" s="48">
        <v>12</v>
      </c>
      <c r="K142" s="1">
        <v>6</v>
      </c>
      <c r="L142" s="1">
        <v>6</v>
      </c>
      <c r="M142" s="48">
        <v>12</v>
      </c>
      <c r="N142" s="1">
        <v>6</v>
      </c>
      <c r="O142" s="1">
        <v>0</v>
      </c>
      <c r="P142" s="48">
        <v>6</v>
      </c>
      <c r="Q142" s="1">
        <v>6</v>
      </c>
      <c r="R142" s="1">
        <v>0</v>
      </c>
      <c r="S142" s="67">
        <v>6</v>
      </c>
      <c r="T142" s="53">
        <v>54</v>
      </c>
    </row>
    <row r="143" spans="1:20" x14ac:dyDescent="0.3">
      <c r="A143" s="1" t="str">
        <v>Bruce Smith</v>
      </c>
      <c r="B143" s="1">
        <v>6</v>
      </c>
      <c r="C143" s="1">
        <v>6</v>
      </c>
      <c r="D143" s="48">
        <v>12</v>
      </c>
      <c r="E143" s="1">
        <v>6</v>
      </c>
      <c r="F143" s="1">
        <v>6</v>
      </c>
      <c r="G143" s="48">
        <v>12</v>
      </c>
      <c r="H143" s="1">
        <v>6</v>
      </c>
      <c r="I143" s="1">
        <v>0</v>
      </c>
      <c r="J143" s="48">
        <v>6</v>
      </c>
      <c r="K143" s="1">
        <v>6</v>
      </c>
      <c r="L143" s="1">
        <v>6</v>
      </c>
      <c r="M143" s="48">
        <v>12</v>
      </c>
      <c r="N143" s="1">
        <v>6</v>
      </c>
      <c r="O143" s="1">
        <v>6</v>
      </c>
      <c r="P143" s="48">
        <v>12</v>
      </c>
      <c r="Q143" s="1">
        <v>6</v>
      </c>
      <c r="R143" s="1">
        <v>6</v>
      </c>
      <c r="S143" s="67">
        <v>12</v>
      </c>
      <c r="T143" s="53">
        <v>66</v>
      </c>
    </row>
    <row r="144" spans="1:20" ht="15" thickBot="1" x14ac:dyDescent="0.35">
      <c r="A144" s="81">
        <v>0</v>
      </c>
      <c r="B144" s="81">
        <v>0</v>
      </c>
      <c r="C144" s="1" t="str">
        <v>Drill</v>
      </c>
      <c r="D144" s="1">
        <v>0</v>
      </c>
      <c r="E144" s="81">
        <v>0</v>
      </c>
      <c r="F144" s="1" t="str">
        <v>Drill</v>
      </c>
      <c r="G144" s="1">
        <v>1</v>
      </c>
      <c r="H144" s="81">
        <v>0</v>
      </c>
      <c r="I144" s="1" t="str">
        <v>Drill</v>
      </c>
      <c r="J144" s="1">
        <v>0</v>
      </c>
      <c r="K144" s="81">
        <v>0</v>
      </c>
      <c r="L144" s="1" t="str">
        <v>Drill</v>
      </c>
      <c r="M144" s="1">
        <v>4.5</v>
      </c>
      <c r="N144" s="81">
        <v>0</v>
      </c>
      <c r="O144" s="1" t="str">
        <v>Drill</v>
      </c>
      <c r="P144" s="1">
        <v>4</v>
      </c>
      <c r="Q144" s="81">
        <v>0</v>
      </c>
      <c r="R144" s="1" t="str">
        <v>Drill</v>
      </c>
      <c r="S144" s="2">
        <v>0</v>
      </c>
      <c r="T144" s="55">
        <v>9.5</v>
      </c>
    </row>
    <row r="145" spans="1:20" ht="15" thickBot="1" x14ac:dyDescent="0.35">
      <c r="A145" s="81">
        <v>0</v>
      </c>
      <c r="B145" s="81">
        <v>0</v>
      </c>
      <c r="C145" s="1" t="str">
        <v>R1 Total</v>
      </c>
      <c r="D145" s="48">
        <v>42</v>
      </c>
      <c r="E145" s="81">
        <v>0</v>
      </c>
      <c r="F145" s="1" t="str">
        <v>R2 Total</v>
      </c>
      <c r="G145" s="48">
        <v>37</v>
      </c>
      <c r="H145" s="81">
        <v>0</v>
      </c>
      <c r="I145" s="1" t="str">
        <v>R3 Total</v>
      </c>
      <c r="J145" s="48">
        <v>42</v>
      </c>
      <c r="K145" s="81">
        <v>0</v>
      </c>
      <c r="L145" s="1" t="str">
        <v>R4 Total</v>
      </c>
      <c r="M145" s="48">
        <v>46.5</v>
      </c>
      <c r="N145" s="81">
        <v>0</v>
      </c>
      <c r="O145" s="1" t="str">
        <v>R5 Total</v>
      </c>
      <c r="P145" s="48">
        <v>40</v>
      </c>
      <c r="Q145" s="81">
        <v>0</v>
      </c>
      <c r="R145" s="1" t="str">
        <v>R6 Total</v>
      </c>
      <c r="S145" s="67">
        <v>30</v>
      </c>
      <c r="T145" s="51">
        <v>237.5</v>
      </c>
    </row>
  </sheetData>
  <sheetProtection sheet="1" objects="1" scenarios="1" selectLockedCells="1" selectUnlockedCells="1"/>
  <sortState xmlns:xlrd2="http://schemas.microsoft.com/office/spreadsheetml/2017/richdata2" ref="G3:I13">
    <sortCondition ref="H3:H13"/>
    <sortCondition descending="1" ref="I3:I13"/>
  </sortState>
  <pageMargins left="0.7" right="0.7" top="0.75" bottom="0.75" header="0.3" footer="0.3"/>
  <pageSetup paperSize="9" scale="68" fitToHeight="0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B90F-E835-4ADC-8E1F-03D5CFCF06C3}">
  <sheetPr codeName="Sheet4"/>
  <dimension ref="A1:J201"/>
  <sheetViews>
    <sheetView workbookViewId="0">
      <selection activeCell="J1" sqref="J1"/>
    </sheetView>
  </sheetViews>
  <sheetFormatPr defaultRowHeight="14.4" x14ac:dyDescent="0.3"/>
  <cols>
    <col min="1" max="1" width="18.6640625" bestFit="1" customWidth="1"/>
    <col min="2" max="3" width="16.109375" customWidth="1"/>
    <col min="4" max="4" width="9.109375" customWidth="1"/>
    <col min="8" max="8" width="19.21875" bestFit="1" customWidth="1"/>
    <col min="9" max="9" width="15.33203125" bestFit="1" customWidth="1"/>
    <col min="10" max="10" width="15.109375" bestFit="1" customWidth="1"/>
  </cols>
  <sheetData>
    <row r="1" spans="1:8" ht="18.600000000000001" thickBot="1" x14ac:dyDescent="0.4">
      <c r="A1" s="105" t="s">
        <v>7</v>
      </c>
      <c r="H1" t="s">
        <v>7</v>
      </c>
    </row>
    <row r="2" spans="1:8" ht="43.8" thickBot="1" x14ac:dyDescent="0.35">
      <c r="A2" s="99" t="s">
        <v>55</v>
      </c>
      <c r="B2" s="197" t="s">
        <v>88</v>
      </c>
      <c r="C2" s="197" t="s">
        <v>89</v>
      </c>
      <c r="D2" s="197" t="s">
        <v>0</v>
      </c>
      <c r="E2" s="198" t="s">
        <v>80</v>
      </c>
    </row>
    <row r="3" spans="1:8" x14ac:dyDescent="0.3">
      <c r="A3" s="48" t="s">
        <v>104</v>
      </c>
      <c r="B3" s="48" t="s">
        <v>105</v>
      </c>
      <c r="C3" s="48" t="s">
        <v>106</v>
      </c>
      <c r="D3" s="48" t="s">
        <v>6</v>
      </c>
      <c r="E3" s="48">
        <v>52.5</v>
      </c>
      <c r="F3" s="48">
        <v>1</v>
      </c>
    </row>
    <row r="4" spans="1:8" x14ac:dyDescent="0.3">
      <c r="A4" s="46" t="s">
        <v>56</v>
      </c>
      <c r="B4" s="46" t="s">
        <v>57</v>
      </c>
      <c r="C4" s="46" t="s">
        <v>58</v>
      </c>
      <c r="D4" s="46" t="s">
        <v>6</v>
      </c>
      <c r="E4" s="46">
        <v>52.5</v>
      </c>
      <c r="F4" s="48">
        <v>2</v>
      </c>
    </row>
    <row r="5" spans="1:8" x14ac:dyDescent="0.3">
      <c r="A5" s="1" t="s">
        <v>100</v>
      </c>
      <c r="B5" s="1" t="s">
        <v>103</v>
      </c>
      <c r="C5" s="1" t="s">
        <v>57</v>
      </c>
      <c r="D5" s="1" t="s">
        <v>6</v>
      </c>
      <c r="E5" s="1">
        <v>50</v>
      </c>
    </row>
    <row r="6" spans="1:8" x14ac:dyDescent="0.3">
      <c r="A6" s="1" t="s">
        <v>61</v>
      </c>
      <c r="B6" s="1" t="s">
        <v>62</v>
      </c>
      <c r="C6" s="1" t="s">
        <v>99</v>
      </c>
      <c r="D6" s="1" t="s">
        <v>6</v>
      </c>
      <c r="E6" s="1">
        <v>46.5</v>
      </c>
    </row>
    <row r="7" spans="1:8" x14ac:dyDescent="0.3">
      <c r="A7" s="1" t="s">
        <v>56</v>
      </c>
      <c r="B7" s="1" t="s">
        <v>60</v>
      </c>
      <c r="C7" s="1" t="s">
        <v>59</v>
      </c>
      <c r="D7" s="1" t="s">
        <v>6</v>
      </c>
      <c r="E7" s="1">
        <v>43.5</v>
      </c>
    </row>
    <row r="8" spans="1:8" x14ac:dyDescent="0.3">
      <c r="A8" s="1" t="s">
        <v>93</v>
      </c>
      <c r="B8" s="1" t="s">
        <v>72</v>
      </c>
      <c r="C8" s="1" t="s">
        <v>115</v>
      </c>
      <c r="D8" s="1" t="s">
        <v>6</v>
      </c>
      <c r="E8" s="1">
        <v>43.5</v>
      </c>
    </row>
    <row r="9" spans="1:8" x14ac:dyDescent="0.3">
      <c r="A9" s="1" t="s">
        <v>87</v>
      </c>
      <c r="B9" s="1" t="s">
        <v>74</v>
      </c>
      <c r="C9" s="1" t="s">
        <v>123</v>
      </c>
      <c r="D9" s="1" t="s">
        <v>6</v>
      </c>
      <c r="E9" s="1">
        <v>40</v>
      </c>
    </row>
    <row r="10" spans="1:8" x14ac:dyDescent="0.3">
      <c r="A10" s="1" t="s">
        <v>104</v>
      </c>
      <c r="B10" s="1" t="s">
        <v>73</v>
      </c>
      <c r="C10" s="1" t="s">
        <v>72</v>
      </c>
      <c r="D10" s="1" t="s">
        <v>6</v>
      </c>
      <c r="E10" s="1">
        <v>40</v>
      </c>
      <c r="F10" s="188"/>
    </row>
    <row r="11" spans="1:8" x14ac:dyDescent="0.3">
      <c r="A11" s="1" t="s">
        <v>87</v>
      </c>
      <c r="B11" s="1" t="s">
        <v>53</v>
      </c>
      <c r="C11" s="1" t="s">
        <v>54</v>
      </c>
      <c r="D11" s="1" t="s">
        <v>6</v>
      </c>
      <c r="E11" s="1">
        <v>39.5</v>
      </c>
      <c r="F11" s="188"/>
    </row>
    <row r="12" spans="1:8" x14ac:dyDescent="0.3">
      <c r="A12" s="1" t="s">
        <v>100</v>
      </c>
      <c r="B12" s="1" t="s">
        <v>101</v>
      </c>
      <c r="C12" s="1" t="s">
        <v>102</v>
      </c>
      <c r="D12" s="1" t="s">
        <v>6</v>
      </c>
      <c r="E12" s="1">
        <v>39.5</v>
      </c>
      <c r="F12" s="188"/>
    </row>
    <row r="13" spans="1:8" x14ac:dyDescent="0.3">
      <c r="A13" s="1" t="s">
        <v>94</v>
      </c>
      <c r="B13" s="1" t="s">
        <v>66</v>
      </c>
      <c r="C13" s="1" t="s">
        <v>112</v>
      </c>
      <c r="D13" s="1" t="s">
        <v>6</v>
      </c>
      <c r="E13" s="1">
        <v>33.5</v>
      </c>
      <c r="F13" s="188"/>
    </row>
    <row r="14" spans="1:8" x14ac:dyDescent="0.3">
      <c r="A14" s="11" t="s">
        <v>83</v>
      </c>
      <c r="B14" s="1"/>
      <c r="C14" s="1"/>
      <c r="D14" s="1"/>
      <c r="E14" s="1"/>
      <c r="F14" s="188"/>
    </row>
    <row r="15" spans="1:8" x14ac:dyDescent="0.3">
      <c r="A15" s="48" t="s">
        <v>61</v>
      </c>
      <c r="B15" s="48" t="s">
        <v>97</v>
      </c>
      <c r="C15" s="48" t="s">
        <v>98</v>
      </c>
      <c r="D15" s="48" t="s">
        <v>4</v>
      </c>
      <c r="E15" s="48">
        <v>47</v>
      </c>
      <c r="F15" s="48">
        <v>1</v>
      </c>
    </row>
    <row r="16" spans="1:8" x14ac:dyDescent="0.3">
      <c r="A16" s="48" t="s">
        <v>94</v>
      </c>
      <c r="B16" s="48" t="s">
        <v>65</v>
      </c>
      <c r="C16" s="48" t="s">
        <v>130</v>
      </c>
      <c r="D16" s="48" t="s">
        <v>4</v>
      </c>
      <c r="E16" s="48">
        <v>46</v>
      </c>
      <c r="F16" s="48">
        <v>2</v>
      </c>
    </row>
    <row r="17" spans="1:10" x14ac:dyDescent="0.3">
      <c r="A17" s="1" t="s">
        <v>63</v>
      </c>
      <c r="B17" s="1" t="s">
        <v>79</v>
      </c>
      <c r="C17" s="1" t="s">
        <v>110</v>
      </c>
      <c r="D17" s="1" t="s">
        <v>4</v>
      </c>
      <c r="E17" s="1">
        <v>44.5</v>
      </c>
      <c r="F17" s="188"/>
    </row>
    <row r="18" spans="1:10" x14ac:dyDescent="0.3">
      <c r="A18" s="1" t="s">
        <v>93</v>
      </c>
      <c r="B18" s="1" t="s">
        <v>113</v>
      </c>
      <c r="C18" s="1" t="s">
        <v>114</v>
      </c>
      <c r="D18" s="1" t="s">
        <v>4</v>
      </c>
      <c r="E18" s="1">
        <v>44</v>
      </c>
      <c r="F18" s="188"/>
    </row>
    <row r="19" spans="1:10" x14ac:dyDescent="0.3">
      <c r="A19" s="1" t="s">
        <v>86</v>
      </c>
      <c r="B19" s="1" t="s">
        <v>3</v>
      </c>
      <c r="C19" s="1" t="s">
        <v>1</v>
      </c>
      <c r="D19" s="1" t="s">
        <v>4</v>
      </c>
      <c r="E19" s="1">
        <v>37.5</v>
      </c>
      <c r="F19" s="188"/>
    </row>
    <row r="20" spans="1:10" x14ac:dyDescent="0.3">
      <c r="A20" s="1" t="s">
        <v>63</v>
      </c>
      <c r="B20" s="1" t="s">
        <v>64</v>
      </c>
      <c r="C20" s="1" t="s">
        <v>111</v>
      </c>
      <c r="D20" s="1" t="s">
        <v>4</v>
      </c>
      <c r="E20" s="1">
        <v>37.5</v>
      </c>
      <c r="F20" s="188"/>
    </row>
    <row r="21" spans="1:10" x14ac:dyDescent="0.3">
      <c r="A21" s="1" t="s">
        <v>75</v>
      </c>
      <c r="B21" s="1" t="s">
        <v>77</v>
      </c>
      <c r="C21" s="1" t="s">
        <v>108</v>
      </c>
      <c r="D21" s="1" t="s">
        <v>4</v>
      </c>
      <c r="E21" s="1">
        <v>28</v>
      </c>
      <c r="F21" s="188"/>
    </row>
    <row r="22" spans="1:10" x14ac:dyDescent="0.3">
      <c r="A22" s="11" t="s">
        <v>84</v>
      </c>
      <c r="B22" s="1"/>
      <c r="C22" s="1"/>
      <c r="D22" s="1"/>
      <c r="E22" s="1"/>
      <c r="F22" s="188"/>
    </row>
    <row r="23" spans="1:10" x14ac:dyDescent="0.3">
      <c r="A23" s="48" t="s">
        <v>75</v>
      </c>
      <c r="B23" s="48" t="s">
        <v>107</v>
      </c>
      <c r="C23" s="48" t="s">
        <v>109</v>
      </c>
      <c r="D23" s="48" t="s">
        <v>5</v>
      </c>
      <c r="E23" s="48">
        <v>38</v>
      </c>
      <c r="F23" s="48">
        <v>1</v>
      </c>
    </row>
    <row r="24" spans="1:10" x14ac:dyDescent="0.3">
      <c r="A24" s="48" t="s">
        <v>78</v>
      </c>
      <c r="B24" s="48" t="s">
        <v>116</v>
      </c>
      <c r="C24" s="48" t="s">
        <v>117</v>
      </c>
      <c r="D24" s="48" t="s">
        <v>5</v>
      </c>
      <c r="E24" s="48">
        <v>29</v>
      </c>
      <c r="F24" s="48">
        <v>2</v>
      </c>
    </row>
    <row r="25" spans="1:10" x14ac:dyDescent="0.3">
      <c r="A25" s="1" t="s">
        <v>86</v>
      </c>
      <c r="B25" s="1" t="s">
        <v>76</v>
      </c>
      <c r="C25" s="1" t="s">
        <v>2</v>
      </c>
      <c r="D25" s="1" t="s">
        <v>5</v>
      </c>
      <c r="E25" s="1">
        <v>26</v>
      </c>
    </row>
    <row r="27" spans="1:10" ht="15" thickBot="1" x14ac:dyDescent="0.35"/>
    <row r="28" spans="1:10" x14ac:dyDescent="0.3">
      <c r="A28" s="129"/>
      <c r="B28" s="130"/>
      <c r="C28" s="130"/>
      <c r="D28" s="130"/>
      <c r="E28" s="130"/>
      <c r="F28" s="130"/>
      <c r="G28" s="130"/>
      <c r="H28" s="130"/>
      <c r="I28" s="131"/>
      <c r="J28" s="4"/>
    </row>
    <row r="29" spans="1:10" ht="16.2" thickBot="1" x14ac:dyDescent="0.35">
      <c r="A29" s="117" t="str">
        <f>'Maitland BLK'!A4</f>
        <v>Maitland Black</v>
      </c>
      <c r="B29" s="4"/>
      <c r="C29" s="4"/>
      <c r="D29" s="4"/>
      <c r="E29" s="4"/>
      <c r="F29" s="4"/>
      <c r="G29" s="4"/>
      <c r="H29" s="4"/>
      <c r="I29" s="133"/>
    </row>
    <row r="30" spans="1:10" ht="15" thickBot="1" x14ac:dyDescent="0.35">
      <c r="A30" s="142" t="str" cm="1">
        <f t="array" ref="A30:H34">'Maitland BLK'!A12:H16</f>
        <v>Pair Lances</v>
      </c>
      <c r="B30" s="130" t="str">
        <v>Round 1</v>
      </c>
      <c r="C30" s="138">
        <v>0</v>
      </c>
      <c r="D30" s="139">
        <v>0</v>
      </c>
      <c r="E30" s="129" t="str">
        <v>Round 2</v>
      </c>
      <c r="F30" s="138">
        <v>0</v>
      </c>
      <c r="G30" s="138">
        <v>0</v>
      </c>
      <c r="H30" s="51" t="str">
        <v>TOTAL</v>
      </c>
      <c r="I30" s="133"/>
    </row>
    <row r="31" spans="1:10" ht="15" thickBot="1" x14ac:dyDescent="0.35">
      <c r="A31" s="141" t="str">
        <v>Cameron Ninness</v>
      </c>
      <c r="B31" s="1">
        <v>6</v>
      </c>
      <c r="C31" s="1">
        <v>6</v>
      </c>
      <c r="D31" s="48">
        <v>12</v>
      </c>
      <c r="E31" s="1">
        <v>4</v>
      </c>
      <c r="F31" s="1">
        <v>6</v>
      </c>
      <c r="G31" s="67">
        <v>10</v>
      </c>
      <c r="H31" s="51">
        <v>22</v>
      </c>
      <c r="I31" s="133"/>
    </row>
    <row r="32" spans="1:10" ht="15" thickBot="1" x14ac:dyDescent="0.35">
      <c r="A32" s="141" t="str">
        <v>Jamie Banister</v>
      </c>
      <c r="B32" s="1">
        <v>6</v>
      </c>
      <c r="C32" s="1">
        <v>0</v>
      </c>
      <c r="D32" s="48">
        <v>6</v>
      </c>
      <c r="E32" s="1">
        <v>6</v>
      </c>
      <c r="F32" s="1">
        <v>0</v>
      </c>
      <c r="G32" s="67">
        <v>6</v>
      </c>
      <c r="H32" s="51">
        <v>12</v>
      </c>
      <c r="I32" s="133"/>
    </row>
    <row r="33" spans="1:10" ht="15" thickBot="1" x14ac:dyDescent="0.35">
      <c r="A33" s="137">
        <v>0</v>
      </c>
      <c r="B33" s="109">
        <v>0</v>
      </c>
      <c r="C33" s="1" t="str">
        <v>Drill</v>
      </c>
      <c r="D33" s="1">
        <v>3</v>
      </c>
      <c r="E33" s="109">
        <v>0</v>
      </c>
      <c r="F33" s="1" t="str">
        <v>Drill</v>
      </c>
      <c r="G33" s="2">
        <v>3</v>
      </c>
      <c r="H33" s="51">
        <v>6</v>
      </c>
      <c r="I33" s="133"/>
    </row>
    <row r="34" spans="1:10" ht="15" thickBot="1" x14ac:dyDescent="0.35">
      <c r="A34" s="137">
        <v>0</v>
      </c>
      <c r="B34" s="109">
        <v>0</v>
      </c>
      <c r="C34" s="1" t="str">
        <v>R1 Total</v>
      </c>
      <c r="D34" s="48">
        <v>21</v>
      </c>
      <c r="E34" s="109">
        <v>0</v>
      </c>
      <c r="F34" s="1" t="str">
        <v>R2 Total</v>
      </c>
      <c r="G34" s="67">
        <v>19</v>
      </c>
      <c r="H34" s="51">
        <v>40</v>
      </c>
      <c r="I34" s="133"/>
    </row>
    <row r="35" spans="1:10" x14ac:dyDescent="0.3">
      <c r="A35" s="132"/>
      <c r="B35" s="4"/>
      <c r="C35" s="4"/>
      <c r="D35" s="4"/>
      <c r="E35" s="4"/>
      <c r="F35" s="4"/>
      <c r="G35" s="4"/>
      <c r="H35" s="4"/>
      <c r="I35" s="133"/>
      <c r="J35" s="4"/>
    </row>
    <row r="36" spans="1:10" ht="16.2" thickBot="1" x14ac:dyDescent="0.35">
      <c r="A36" s="117" t="str">
        <f>'Maitland BLK'!A4</f>
        <v>Maitland Black</v>
      </c>
      <c r="B36" s="4"/>
      <c r="C36" s="4"/>
      <c r="D36" s="4"/>
      <c r="E36" s="4"/>
      <c r="F36" s="4"/>
      <c r="G36" s="4"/>
      <c r="H36" s="4"/>
      <c r="I36" s="133"/>
      <c r="J36" s="4"/>
    </row>
    <row r="37" spans="1:10" ht="15" thickBot="1" x14ac:dyDescent="0.35">
      <c r="A37" s="141" t="str" cm="1">
        <f t="array" ref="A37:H41">'Maitland BLK'!A19:H23</f>
        <v>Pair Lances</v>
      </c>
      <c r="B37" s="130" t="str">
        <v>Round 1</v>
      </c>
      <c r="C37" s="138">
        <v>0</v>
      </c>
      <c r="D37" s="139">
        <v>0</v>
      </c>
      <c r="E37" s="129" t="str">
        <v>Round 2</v>
      </c>
      <c r="F37" s="138">
        <v>0</v>
      </c>
      <c r="G37" s="138">
        <v>0</v>
      </c>
      <c r="H37" s="51" t="str">
        <v>TOTAL</v>
      </c>
      <c r="I37" s="133"/>
      <c r="J37" s="4"/>
    </row>
    <row r="38" spans="1:10" ht="15" thickBot="1" x14ac:dyDescent="0.35">
      <c r="A38" s="141" t="str">
        <v>Michelle Gorey</v>
      </c>
      <c r="B38" s="1">
        <v>0</v>
      </c>
      <c r="C38" s="1">
        <v>6</v>
      </c>
      <c r="D38" s="48">
        <v>6</v>
      </c>
      <c r="E38" s="1">
        <v>6</v>
      </c>
      <c r="F38" s="1">
        <v>6</v>
      </c>
      <c r="G38" s="67">
        <v>12</v>
      </c>
      <c r="H38" s="51">
        <v>18</v>
      </c>
      <c r="I38" s="133"/>
      <c r="J38" s="4"/>
    </row>
    <row r="39" spans="1:10" ht="15" thickBot="1" x14ac:dyDescent="0.35">
      <c r="A39" s="141" t="str">
        <v>Phil Logue</v>
      </c>
      <c r="B39" s="1">
        <v>6</v>
      </c>
      <c r="C39" s="1">
        <v>6</v>
      </c>
      <c r="D39" s="48">
        <v>12</v>
      </c>
      <c r="E39" s="1">
        <v>0</v>
      </c>
      <c r="F39" s="1">
        <v>6</v>
      </c>
      <c r="G39" s="67">
        <v>6</v>
      </c>
      <c r="H39" s="51">
        <v>18</v>
      </c>
      <c r="I39" s="133"/>
      <c r="J39" s="4"/>
    </row>
    <row r="40" spans="1:10" ht="15" thickBot="1" x14ac:dyDescent="0.35">
      <c r="A40" s="137">
        <v>0</v>
      </c>
      <c r="B40" s="109">
        <v>0</v>
      </c>
      <c r="C40" s="1" t="str">
        <v>Drill</v>
      </c>
      <c r="D40" s="1">
        <v>2</v>
      </c>
      <c r="E40" s="109">
        <v>0</v>
      </c>
      <c r="F40" s="1" t="str">
        <v>Drill</v>
      </c>
      <c r="G40" s="2">
        <v>1.5</v>
      </c>
      <c r="H40" s="51">
        <v>3.5</v>
      </c>
      <c r="I40" s="133"/>
      <c r="J40" s="4"/>
    </row>
    <row r="41" spans="1:10" ht="15" thickBot="1" x14ac:dyDescent="0.35">
      <c r="A41" s="137">
        <v>0</v>
      </c>
      <c r="B41" s="109">
        <v>0</v>
      </c>
      <c r="C41" s="1" t="str">
        <v>R1 total</v>
      </c>
      <c r="D41" s="48">
        <v>20</v>
      </c>
      <c r="E41" s="109">
        <v>0</v>
      </c>
      <c r="F41" s="1" t="str">
        <v>R2 Total</v>
      </c>
      <c r="G41" s="67">
        <v>19.5</v>
      </c>
      <c r="H41" s="51">
        <v>39.5</v>
      </c>
      <c r="I41" s="133"/>
      <c r="J41" s="4"/>
    </row>
    <row r="42" spans="1:10" ht="15" thickBot="1" x14ac:dyDescent="0.35">
      <c r="A42" s="124"/>
      <c r="B42" s="134"/>
      <c r="C42" s="134"/>
      <c r="D42" s="134"/>
      <c r="E42" s="134"/>
      <c r="F42" s="134"/>
      <c r="G42" s="134"/>
      <c r="H42" s="134"/>
      <c r="I42" s="135"/>
      <c r="J42" s="4"/>
    </row>
    <row r="44" spans="1:10" ht="15" thickBot="1" x14ac:dyDescent="0.35"/>
    <row r="45" spans="1:10" x14ac:dyDescent="0.3">
      <c r="A45" s="129"/>
      <c r="B45" s="130"/>
      <c r="C45" s="130"/>
      <c r="D45" s="130"/>
      <c r="E45" s="130"/>
      <c r="F45" s="130"/>
      <c r="G45" s="130"/>
      <c r="H45" s="130"/>
      <c r="I45" s="131"/>
    </row>
    <row r="46" spans="1:10" ht="16.2" thickBot="1" x14ac:dyDescent="0.35">
      <c r="A46" s="143" t="str">
        <f>'Tamworth '!A4</f>
        <v>Tamworth</v>
      </c>
      <c r="B46" s="4"/>
      <c r="C46" s="4"/>
      <c r="D46" s="4"/>
      <c r="E46" s="4"/>
      <c r="F46" s="4"/>
      <c r="G46" s="4"/>
      <c r="H46" s="4"/>
      <c r="I46" s="133"/>
    </row>
    <row r="47" spans="1:10" ht="15" thickBot="1" x14ac:dyDescent="0.35">
      <c r="A47" s="144" t="str" cm="1">
        <f t="array" ref="A47:H51">'Tamworth '!A12:H16</f>
        <v>Pair Lances</v>
      </c>
      <c r="B47" s="80" t="str">
        <v>Round 1</v>
      </c>
      <c r="C47" s="85">
        <v>0</v>
      </c>
      <c r="D47" s="86">
        <v>0</v>
      </c>
      <c r="E47" s="80" t="str">
        <v>Round 2</v>
      </c>
      <c r="F47" s="85">
        <v>0</v>
      </c>
      <c r="G47" s="85">
        <v>0</v>
      </c>
      <c r="H47" s="51" t="str">
        <v>TOTAL</v>
      </c>
      <c r="I47" s="133"/>
    </row>
    <row r="48" spans="1:10" x14ac:dyDescent="0.3">
      <c r="A48" s="141" t="str">
        <v>Bryson Roser</v>
      </c>
      <c r="B48" s="3">
        <v>4</v>
      </c>
      <c r="C48" s="3">
        <v>6</v>
      </c>
      <c r="D48" s="46">
        <v>10</v>
      </c>
      <c r="E48" s="3">
        <v>6</v>
      </c>
      <c r="F48" s="3">
        <v>6</v>
      </c>
      <c r="G48" s="66">
        <v>12</v>
      </c>
      <c r="H48" s="120">
        <v>22</v>
      </c>
      <c r="I48" s="133"/>
    </row>
    <row r="49" spans="1:9" x14ac:dyDescent="0.3">
      <c r="A49" s="141" t="str">
        <v>Barry Biffin</v>
      </c>
      <c r="B49" s="1">
        <v>6</v>
      </c>
      <c r="C49" s="1">
        <v>6</v>
      </c>
      <c r="D49" s="48">
        <v>12</v>
      </c>
      <c r="E49" s="1">
        <v>0</v>
      </c>
      <c r="F49" s="1">
        <v>6</v>
      </c>
      <c r="G49" s="67">
        <v>6</v>
      </c>
      <c r="H49" s="53">
        <v>18</v>
      </c>
      <c r="I49" s="133"/>
    </row>
    <row r="50" spans="1:9" ht="15" thickBot="1" x14ac:dyDescent="0.35">
      <c r="A50" s="137">
        <v>0</v>
      </c>
      <c r="B50" s="109">
        <v>0</v>
      </c>
      <c r="C50" s="1" t="str">
        <v>Drill</v>
      </c>
      <c r="D50" s="1">
        <v>2</v>
      </c>
      <c r="E50" s="109">
        <v>0</v>
      </c>
      <c r="F50" s="1" t="str">
        <v>Drill</v>
      </c>
      <c r="G50" s="2">
        <v>1.5</v>
      </c>
      <c r="H50" s="121">
        <v>3.5</v>
      </c>
      <c r="I50" s="133"/>
    </row>
    <row r="51" spans="1:9" ht="15" thickBot="1" x14ac:dyDescent="0.35">
      <c r="A51" s="137">
        <v>0</v>
      </c>
      <c r="B51" s="109">
        <v>0</v>
      </c>
      <c r="C51" s="1" t="str">
        <v>R1 Total</v>
      </c>
      <c r="D51" s="48">
        <v>24</v>
      </c>
      <c r="E51" s="109">
        <v>0</v>
      </c>
      <c r="F51" s="1" t="str">
        <v>R2 Total</v>
      </c>
      <c r="G51" s="67">
        <v>19.5</v>
      </c>
      <c r="H51" s="51">
        <v>43.5</v>
      </c>
      <c r="I51" s="133"/>
    </row>
    <row r="52" spans="1:9" ht="16.2" thickBot="1" x14ac:dyDescent="0.35">
      <c r="A52" s="143" t="str">
        <f>'Tamworth '!A4</f>
        <v>Tamworth</v>
      </c>
      <c r="B52" s="4"/>
      <c r="C52" s="4"/>
      <c r="D52" s="4"/>
      <c r="E52" s="4"/>
      <c r="F52" s="4"/>
      <c r="G52" s="4"/>
      <c r="H52" s="4"/>
      <c r="I52" s="133"/>
    </row>
    <row r="53" spans="1:9" ht="15" thickBot="1" x14ac:dyDescent="0.35">
      <c r="A53" s="144" t="str" cm="1">
        <f t="array" ref="A53:H57">'Tamworth '!A19:H23</f>
        <v>Pair Lances</v>
      </c>
      <c r="B53" s="80" t="str">
        <v>Round 1</v>
      </c>
      <c r="C53" s="85">
        <v>0</v>
      </c>
      <c r="D53" s="86">
        <v>0</v>
      </c>
      <c r="E53" s="80" t="str">
        <v>Round 2</v>
      </c>
      <c r="F53" s="85">
        <v>0</v>
      </c>
      <c r="G53" s="85">
        <v>0</v>
      </c>
      <c r="H53" s="51" t="str">
        <v>TOTAL</v>
      </c>
      <c r="I53" s="133"/>
    </row>
    <row r="54" spans="1:9" x14ac:dyDescent="0.3">
      <c r="A54" s="141" t="str">
        <v>Todd Carey</v>
      </c>
      <c r="B54" s="3">
        <v>6</v>
      </c>
      <c r="C54" s="3">
        <v>6</v>
      </c>
      <c r="D54" s="46">
        <v>12</v>
      </c>
      <c r="E54" s="3">
        <v>6</v>
      </c>
      <c r="F54" s="3">
        <v>6</v>
      </c>
      <c r="G54" s="66">
        <v>12</v>
      </c>
      <c r="H54" s="52">
        <v>24</v>
      </c>
      <c r="I54" s="133"/>
    </row>
    <row r="55" spans="1:9" x14ac:dyDescent="0.3">
      <c r="A55" s="141" t="str">
        <v>Scott Miller</v>
      </c>
      <c r="B55" s="1">
        <v>6</v>
      </c>
      <c r="C55" s="1">
        <v>6</v>
      </c>
      <c r="D55" s="48">
        <v>12</v>
      </c>
      <c r="E55" s="1">
        <v>6</v>
      </c>
      <c r="F55" s="1">
        <v>6</v>
      </c>
      <c r="G55" s="67">
        <v>12</v>
      </c>
      <c r="H55" s="53">
        <v>24</v>
      </c>
      <c r="I55" s="133"/>
    </row>
    <row r="56" spans="1:9" ht="15" thickBot="1" x14ac:dyDescent="0.35">
      <c r="A56" s="137">
        <v>0</v>
      </c>
      <c r="B56" s="109">
        <v>0</v>
      </c>
      <c r="C56" s="1" t="str">
        <v>Drill</v>
      </c>
      <c r="D56" s="1">
        <v>2.5</v>
      </c>
      <c r="E56" s="109">
        <v>0</v>
      </c>
      <c r="F56" s="1" t="str">
        <v>Drill</v>
      </c>
      <c r="G56" s="2">
        <v>2</v>
      </c>
      <c r="H56" s="55">
        <v>4.5</v>
      </c>
      <c r="I56" s="133"/>
    </row>
    <row r="57" spans="1:9" ht="15" thickBot="1" x14ac:dyDescent="0.35">
      <c r="A57" s="137">
        <v>0</v>
      </c>
      <c r="B57" s="109">
        <v>0</v>
      </c>
      <c r="C57" s="1" t="str">
        <v>R1 total</v>
      </c>
      <c r="D57" s="48">
        <v>26.5</v>
      </c>
      <c r="E57" s="109">
        <v>0</v>
      </c>
      <c r="F57" s="1" t="str">
        <v>R2 Total</v>
      </c>
      <c r="G57" s="67">
        <v>26</v>
      </c>
      <c r="H57" s="57">
        <v>52.5</v>
      </c>
      <c r="I57" s="133"/>
    </row>
    <row r="58" spans="1:9" ht="15" thickBot="1" x14ac:dyDescent="0.35">
      <c r="A58" s="124"/>
      <c r="B58" s="134"/>
      <c r="C58" s="134"/>
      <c r="D58" s="134"/>
      <c r="E58" s="134"/>
      <c r="F58" s="134"/>
      <c r="G58" s="134"/>
      <c r="H58" s="134"/>
      <c r="I58" s="135"/>
    </row>
    <row r="59" spans="1:9" ht="15" thickBot="1" x14ac:dyDescent="0.35"/>
    <row r="60" spans="1:9" x14ac:dyDescent="0.3">
      <c r="A60" s="129"/>
      <c r="B60" s="130"/>
      <c r="C60" s="130"/>
      <c r="D60" s="130"/>
      <c r="E60" s="130"/>
      <c r="F60" s="130"/>
      <c r="G60" s="130"/>
      <c r="H60" s="130"/>
      <c r="I60" s="131"/>
    </row>
    <row r="61" spans="1:9" ht="16.2" thickBot="1" x14ac:dyDescent="0.35">
      <c r="A61" s="143" t="str">
        <f>'Hunter Valley'!A4</f>
        <v>Hunter Valley</v>
      </c>
      <c r="B61" s="4"/>
      <c r="C61" s="4"/>
      <c r="D61" s="4"/>
      <c r="E61" s="4"/>
      <c r="F61" s="4"/>
      <c r="G61" s="4"/>
      <c r="H61" s="4"/>
      <c r="I61" s="133"/>
    </row>
    <row r="62" spans="1:9" ht="15" thickBot="1" x14ac:dyDescent="0.35">
      <c r="A62" s="144" t="str" cm="1">
        <f t="array" ref="A62:H66">'Hunter Valley'!A12:H16</f>
        <v>Pair Lances</v>
      </c>
      <c r="B62" s="80" t="str">
        <v>Round 1</v>
      </c>
      <c r="C62" s="85">
        <v>0</v>
      </c>
      <c r="D62" s="86">
        <v>0</v>
      </c>
      <c r="E62" s="80" t="str">
        <v>Round 2</v>
      </c>
      <c r="F62" s="85">
        <v>0</v>
      </c>
      <c r="G62" s="86">
        <v>0</v>
      </c>
      <c r="H62" s="51" t="str">
        <v>TOTAL</v>
      </c>
      <c r="I62" s="133"/>
    </row>
    <row r="63" spans="1:9" x14ac:dyDescent="0.3">
      <c r="A63" s="141" t="str">
        <v>Steve Ninness</v>
      </c>
      <c r="B63" s="3">
        <v>0</v>
      </c>
      <c r="C63" s="3">
        <v>6</v>
      </c>
      <c r="D63" s="46">
        <v>6</v>
      </c>
      <c r="E63" s="3">
        <v>6</v>
      </c>
      <c r="F63" s="3">
        <v>6</v>
      </c>
      <c r="G63" s="66">
        <v>12</v>
      </c>
      <c r="H63" s="52">
        <v>18</v>
      </c>
      <c r="I63" s="133"/>
    </row>
    <row r="64" spans="1:9" x14ac:dyDescent="0.3">
      <c r="A64" s="141" t="str">
        <v>Andrew McIntyre</v>
      </c>
      <c r="B64" s="1">
        <v>6</v>
      </c>
      <c r="C64" s="1">
        <v>6</v>
      </c>
      <c r="D64" s="48">
        <v>12</v>
      </c>
      <c r="E64" s="1">
        <v>6</v>
      </c>
      <c r="F64" s="1">
        <v>6</v>
      </c>
      <c r="G64" s="67">
        <v>12</v>
      </c>
      <c r="H64" s="53">
        <v>24</v>
      </c>
      <c r="I64" s="133"/>
    </row>
    <row r="65" spans="1:10" ht="15" thickBot="1" x14ac:dyDescent="0.35">
      <c r="A65" s="137">
        <v>0</v>
      </c>
      <c r="B65" s="109">
        <v>0</v>
      </c>
      <c r="C65" s="1" t="str">
        <v>Drill</v>
      </c>
      <c r="D65" s="1">
        <v>2</v>
      </c>
      <c r="E65" s="109">
        <v>0</v>
      </c>
      <c r="F65" s="1" t="str">
        <v>Drill</v>
      </c>
      <c r="G65" s="2">
        <v>2.5</v>
      </c>
      <c r="H65" s="121">
        <v>4.5</v>
      </c>
      <c r="I65" s="133"/>
    </row>
    <row r="66" spans="1:10" ht="15" thickBot="1" x14ac:dyDescent="0.35">
      <c r="A66" s="137">
        <v>0</v>
      </c>
      <c r="B66" s="109">
        <v>0</v>
      </c>
      <c r="C66" s="1" t="str">
        <v>R1 Total</v>
      </c>
      <c r="D66" s="48">
        <v>20</v>
      </c>
      <c r="E66" s="109">
        <v>0</v>
      </c>
      <c r="F66" s="1" t="str">
        <v>R2 Total</v>
      </c>
      <c r="G66" s="67">
        <v>26.5</v>
      </c>
      <c r="H66" s="51">
        <v>46.5</v>
      </c>
      <c r="I66" s="133"/>
    </row>
    <row r="67" spans="1:10" x14ac:dyDescent="0.3">
      <c r="A67" s="132"/>
      <c r="B67" s="4"/>
      <c r="C67" s="4"/>
      <c r="D67" s="4"/>
      <c r="E67" s="4"/>
      <c r="F67" s="4"/>
      <c r="G67" s="4"/>
      <c r="H67" s="4"/>
      <c r="I67" s="133"/>
    </row>
    <row r="68" spans="1:10" ht="16.2" thickBot="1" x14ac:dyDescent="0.35">
      <c r="A68" s="143" t="str">
        <f>'Hunter Valley'!A4</f>
        <v>Hunter Valley</v>
      </c>
      <c r="B68" s="4"/>
      <c r="C68" s="4"/>
      <c r="D68" s="4"/>
      <c r="E68" s="4"/>
      <c r="F68" s="4"/>
      <c r="G68" s="4"/>
      <c r="H68" s="4"/>
      <c r="I68" s="133"/>
    </row>
    <row r="69" spans="1:10" ht="15" thickBot="1" x14ac:dyDescent="0.35">
      <c r="A69" s="144" t="str" cm="1">
        <f t="array" ref="A69:H73">'Hunter Valley'!A19:H23</f>
        <v>Pair Lances</v>
      </c>
      <c r="B69" s="80" t="str">
        <v>Round 1</v>
      </c>
      <c r="C69" s="85">
        <v>0</v>
      </c>
      <c r="D69" s="86">
        <v>0</v>
      </c>
      <c r="E69" s="80" t="str">
        <v>Round 2</v>
      </c>
      <c r="F69" s="85">
        <v>0</v>
      </c>
      <c r="G69" s="86">
        <v>0</v>
      </c>
      <c r="H69" s="51" t="str">
        <v>TOTAL</v>
      </c>
      <c r="I69" s="133"/>
    </row>
    <row r="70" spans="1:10" x14ac:dyDescent="0.3">
      <c r="A70" s="141" t="str">
        <v>Katrina McIntyre</v>
      </c>
      <c r="B70" s="3">
        <v>6</v>
      </c>
      <c r="C70" s="3">
        <v>6</v>
      </c>
      <c r="D70" s="46">
        <v>12</v>
      </c>
      <c r="E70" s="3">
        <v>0</v>
      </c>
      <c r="F70" s="3">
        <v>6</v>
      </c>
      <c r="G70" s="66">
        <v>6</v>
      </c>
      <c r="H70" s="52">
        <v>18</v>
      </c>
      <c r="I70" s="133"/>
    </row>
    <row r="71" spans="1:10" x14ac:dyDescent="0.3">
      <c r="A71" s="141" t="str">
        <v>Casey McIntyre</v>
      </c>
      <c r="B71" s="1">
        <v>6</v>
      </c>
      <c r="C71" s="1">
        <v>6</v>
      </c>
      <c r="D71" s="48">
        <v>12</v>
      </c>
      <c r="E71" s="1">
        <v>6</v>
      </c>
      <c r="F71" s="1">
        <v>6</v>
      </c>
      <c r="G71" s="67">
        <v>12</v>
      </c>
      <c r="H71" s="53">
        <v>24</v>
      </c>
      <c r="I71" s="133"/>
    </row>
    <row r="72" spans="1:10" ht="15" thickBot="1" x14ac:dyDescent="0.35">
      <c r="A72" s="137">
        <v>0</v>
      </c>
      <c r="B72" s="109">
        <v>0</v>
      </c>
      <c r="C72" s="1" t="str">
        <v>Drill</v>
      </c>
      <c r="D72" s="1">
        <v>2.5</v>
      </c>
      <c r="E72" s="109">
        <v>0</v>
      </c>
      <c r="F72" s="1" t="str">
        <v>Drill</v>
      </c>
      <c r="G72" s="2">
        <v>2.5</v>
      </c>
      <c r="H72" s="55">
        <v>5</v>
      </c>
      <c r="I72" s="133"/>
    </row>
    <row r="73" spans="1:10" ht="15" thickBot="1" x14ac:dyDescent="0.35">
      <c r="A73" s="137">
        <v>0</v>
      </c>
      <c r="B73" s="109">
        <v>0</v>
      </c>
      <c r="C73" s="1" t="str">
        <v>R1 total</v>
      </c>
      <c r="D73" s="48">
        <v>26.5</v>
      </c>
      <c r="E73" s="109">
        <v>0</v>
      </c>
      <c r="F73" s="1" t="str">
        <v>R2 Total</v>
      </c>
      <c r="G73" s="67">
        <v>20.5</v>
      </c>
      <c r="H73" s="51">
        <v>47</v>
      </c>
      <c r="I73" s="133"/>
    </row>
    <row r="74" spans="1:10" ht="15" thickBot="1" x14ac:dyDescent="0.35">
      <c r="A74" s="124"/>
      <c r="B74" s="134"/>
      <c r="C74" s="134"/>
      <c r="D74" s="134"/>
      <c r="E74" s="134"/>
      <c r="F74" s="134"/>
      <c r="G74" s="134"/>
      <c r="H74" s="134"/>
      <c r="I74" s="135"/>
    </row>
    <row r="75" spans="1:10" ht="15" thickBot="1" x14ac:dyDescent="0.35">
      <c r="J75" s="4"/>
    </row>
    <row r="76" spans="1:10" x14ac:dyDescent="0.3">
      <c r="A76" s="129"/>
      <c r="B76" s="130"/>
      <c r="C76" s="130"/>
      <c r="D76" s="130"/>
      <c r="E76" s="130"/>
      <c r="F76" s="130"/>
      <c r="G76" s="130"/>
      <c r="H76" s="130"/>
      <c r="I76" s="131"/>
    </row>
    <row r="77" spans="1:10" ht="16.2" thickBot="1" x14ac:dyDescent="0.35">
      <c r="A77" s="145" t="str">
        <f>'Tam Light Horse'!A4</f>
        <v>Tamworth Light Horse</v>
      </c>
      <c r="B77" s="4"/>
      <c r="C77" s="4"/>
      <c r="D77" s="4"/>
      <c r="E77" s="4"/>
      <c r="F77" s="4"/>
      <c r="G77" s="4"/>
      <c r="H77" s="4"/>
      <c r="I77" s="133"/>
    </row>
    <row r="78" spans="1:10" ht="15" thickBot="1" x14ac:dyDescent="0.35">
      <c r="A78" s="146" t="str" cm="1">
        <f t="array" ref="A78:H82">'Tam Light Horse'!A12:H16</f>
        <v>Pair Lances</v>
      </c>
      <c r="B78" s="80" t="str">
        <v>Round 1</v>
      </c>
      <c r="C78" s="85">
        <v>0</v>
      </c>
      <c r="D78" s="86">
        <v>0</v>
      </c>
      <c r="E78" s="80" t="str">
        <v>Round 2</v>
      </c>
      <c r="F78" s="85">
        <v>0</v>
      </c>
      <c r="G78" s="86">
        <v>0</v>
      </c>
      <c r="H78" s="51" t="str">
        <v>TOTAL</v>
      </c>
      <c r="I78" s="133"/>
    </row>
    <row r="79" spans="1:10" x14ac:dyDescent="0.3">
      <c r="A79" s="141" t="str">
        <v>Mike Rowland</v>
      </c>
      <c r="B79" s="3">
        <v>0</v>
      </c>
      <c r="C79" s="3">
        <v>6</v>
      </c>
      <c r="D79" s="46">
        <v>6</v>
      </c>
      <c r="E79" s="3">
        <v>6</v>
      </c>
      <c r="F79" s="3">
        <v>0</v>
      </c>
      <c r="G79" s="66">
        <v>6</v>
      </c>
      <c r="H79" s="52">
        <v>12</v>
      </c>
      <c r="I79" s="133"/>
    </row>
    <row r="80" spans="1:10" x14ac:dyDescent="0.3">
      <c r="A80" s="141" t="str">
        <v>Sam Collett</v>
      </c>
      <c r="B80" s="1">
        <v>6</v>
      </c>
      <c r="C80" s="1">
        <v>0</v>
      </c>
      <c r="D80" s="48">
        <v>6</v>
      </c>
      <c r="E80" s="1">
        <v>6</v>
      </c>
      <c r="F80" s="1">
        <v>6</v>
      </c>
      <c r="G80" s="67">
        <v>12</v>
      </c>
      <c r="H80" s="53">
        <v>18</v>
      </c>
      <c r="I80" s="133"/>
    </row>
    <row r="81" spans="1:9" ht="15" thickBot="1" x14ac:dyDescent="0.35">
      <c r="A81" s="137">
        <v>0</v>
      </c>
      <c r="B81" s="109">
        <v>0</v>
      </c>
      <c r="C81" s="1" t="str">
        <v>Drill</v>
      </c>
      <c r="D81" s="1">
        <v>2</v>
      </c>
      <c r="E81" s="109">
        <v>0</v>
      </c>
      <c r="F81" s="1" t="str">
        <v>Drill</v>
      </c>
      <c r="G81" s="2">
        <v>1.5</v>
      </c>
      <c r="H81" s="55">
        <v>3.5</v>
      </c>
      <c r="I81" s="133"/>
    </row>
    <row r="82" spans="1:9" ht="15" thickBot="1" x14ac:dyDescent="0.35">
      <c r="A82" s="137">
        <v>0</v>
      </c>
      <c r="B82" s="109">
        <v>0</v>
      </c>
      <c r="C82" s="1" t="str">
        <v>R1 Total</v>
      </c>
      <c r="D82" s="48">
        <v>14</v>
      </c>
      <c r="E82" s="109">
        <v>0</v>
      </c>
      <c r="F82" s="1" t="str">
        <v>R2 Total</v>
      </c>
      <c r="G82" s="67">
        <v>19.5</v>
      </c>
      <c r="H82" s="51">
        <v>33.5</v>
      </c>
      <c r="I82" s="133"/>
    </row>
    <row r="83" spans="1:9" x14ac:dyDescent="0.3">
      <c r="A83" s="132"/>
      <c r="B83" s="4"/>
      <c r="C83" s="4"/>
      <c r="D83" s="4"/>
      <c r="E83" s="4"/>
      <c r="F83" s="4"/>
      <c r="G83" s="4"/>
      <c r="H83" s="4"/>
      <c r="I83" s="133"/>
    </row>
    <row r="84" spans="1:9" ht="16.2" thickBot="1" x14ac:dyDescent="0.35">
      <c r="A84" s="145" t="str">
        <f>'Tam Light Horse'!A4</f>
        <v>Tamworth Light Horse</v>
      </c>
      <c r="B84" s="4"/>
      <c r="C84" s="4"/>
      <c r="D84" s="4"/>
      <c r="E84" s="4"/>
      <c r="F84" s="4"/>
      <c r="G84" s="4"/>
      <c r="H84" s="4"/>
      <c r="I84" s="133"/>
    </row>
    <row r="85" spans="1:9" ht="15" thickBot="1" x14ac:dyDescent="0.35">
      <c r="A85" s="146" t="str" cm="1">
        <f t="array" ref="A85:H89">'Tam Light Horse'!A19:H23</f>
        <v>Pair Lances</v>
      </c>
      <c r="B85" s="80" t="str">
        <v>Round 1</v>
      </c>
      <c r="C85" s="85">
        <v>0</v>
      </c>
      <c r="D85" s="86">
        <v>0</v>
      </c>
      <c r="E85" s="80" t="str">
        <v>Round 2</v>
      </c>
      <c r="F85" s="85">
        <v>0</v>
      </c>
      <c r="G85" s="86">
        <v>0</v>
      </c>
      <c r="H85" s="51" t="str">
        <v>TOTAL</v>
      </c>
      <c r="I85" s="133"/>
    </row>
    <row r="86" spans="1:9" x14ac:dyDescent="0.3">
      <c r="A86" s="141" t="str">
        <v>Ben Logue</v>
      </c>
      <c r="B86" s="3">
        <v>0</v>
      </c>
      <c r="C86" s="3">
        <v>6</v>
      </c>
      <c r="D86" s="46">
        <v>6</v>
      </c>
      <c r="E86" s="3">
        <v>6</v>
      </c>
      <c r="F86" s="3">
        <v>6</v>
      </c>
      <c r="G86" s="66">
        <v>12</v>
      </c>
      <c r="H86" s="52">
        <v>18</v>
      </c>
      <c r="I86" s="133"/>
    </row>
    <row r="87" spans="1:9" x14ac:dyDescent="0.3">
      <c r="A87" s="141" t="str">
        <v>David Thurn</v>
      </c>
      <c r="B87" s="1">
        <v>6</v>
      </c>
      <c r="C87" s="1">
        <v>6</v>
      </c>
      <c r="D87" s="48">
        <v>12</v>
      </c>
      <c r="E87" s="1">
        <v>6</v>
      </c>
      <c r="F87" s="1">
        <v>6</v>
      </c>
      <c r="G87" s="67">
        <v>12</v>
      </c>
      <c r="H87" s="53">
        <v>24</v>
      </c>
      <c r="I87" s="133"/>
    </row>
    <row r="88" spans="1:9" ht="15" thickBot="1" x14ac:dyDescent="0.35">
      <c r="A88" s="137">
        <v>0</v>
      </c>
      <c r="B88" s="109">
        <v>0</v>
      </c>
      <c r="C88" s="1" t="str">
        <v>Drill</v>
      </c>
      <c r="D88" s="1">
        <v>2</v>
      </c>
      <c r="E88" s="109">
        <v>0</v>
      </c>
      <c r="F88" s="1" t="str">
        <v>Drill</v>
      </c>
      <c r="G88" s="2">
        <v>2</v>
      </c>
      <c r="H88" s="55">
        <v>4</v>
      </c>
      <c r="I88" s="133"/>
    </row>
    <row r="89" spans="1:9" ht="15" thickBot="1" x14ac:dyDescent="0.35">
      <c r="A89" s="137">
        <v>0</v>
      </c>
      <c r="B89" s="109">
        <v>0</v>
      </c>
      <c r="C89" s="1" t="str">
        <v>R1 total</v>
      </c>
      <c r="D89" s="48">
        <v>20</v>
      </c>
      <c r="E89" s="109">
        <v>0</v>
      </c>
      <c r="F89" s="1" t="str">
        <v>R2 Total</v>
      </c>
      <c r="G89" s="67">
        <v>26</v>
      </c>
      <c r="H89" s="51">
        <v>46</v>
      </c>
      <c r="I89" s="133"/>
    </row>
    <row r="90" spans="1:9" ht="15" thickBot="1" x14ac:dyDescent="0.35">
      <c r="A90" s="124"/>
      <c r="B90" s="134"/>
      <c r="C90" s="134"/>
      <c r="D90" s="134"/>
      <c r="E90" s="134"/>
      <c r="F90" s="134"/>
      <c r="G90" s="134"/>
      <c r="H90" s="134"/>
      <c r="I90" s="135"/>
    </row>
    <row r="91" spans="1:9" ht="15" thickBot="1" x14ac:dyDescent="0.35"/>
    <row r="92" spans="1:9" x14ac:dyDescent="0.3">
      <c r="A92" s="129"/>
      <c r="B92" s="130"/>
      <c r="C92" s="130"/>
      <c r="D92" s="130"/>
      <c r="E92" s="130"/>
      <c r="F92" s="130"/>
      <c r="G92" s="130"/>
      <c r="H92" s="130"/>
      <c r="I92" s="131"/>
    </row>
    <row r="93" spans="1:9" ht="16.2" thickBot="1" x14ac:dyDescent="0.35">
      <c r="A93" s="143" t="str">
        <f>'NE Victoria'!A4</f>
        <v xml:space="preserve">NE Victoria </v>
      </c>
      <c r="B93" s="4"/>
      <c r="C93" s="4"/>
      <c r="D93" s="4"/>
      <c r="E93" s="4"/>
      <c r="F93" s="4"/>
      <c r="G93" s="4"/>
      <c r="H93" s="4"/>
      <c r="I93" s="133"/>
    </row>
    <row r="94" spans="1:9" ht="15" thickBot="1" x14ac:dyDescent="0.35">
      <c r="A94" s="144" t="str" cm="1">
        <f t="array" ref="A94:H98">'NE Victoria'!A12:H16</f>
        <v>Pair Lances</v>
      </c>
      <c r="B94" s="80" t="str">
        <v>Round 1</v>
      </c>
      <c r="C94" s="85">
        <v>0</v>
      </c>
      <c r="D94" s="86">
        <v>0</v>
      </c>
      <c r="E94" s="80" t="str">
        <v>Round 2</v>
      </c>
      <c r="F94" s="85">
        <v>0</v>
      </c>
      <c r="G94" s="85">
        <v>0</v>
      </c>
      <c r="H94" s="51" t="str">
        <v>TOTAL</v>
      </c>
      <c r="I94" s="133"/>
    </row>
    <row r="95" spans="1:9" ht="15" thickBot="1" x14ac:dyDescent="0.35">
      <c r="A95" s="141" t="str">
        <v>Aedan Staats</v>
      </c>
      <c r="B95" s="3">
        <v>6</v>
      </c>
      <c r="C95" s="3">
        <v>6</v>
      </c>
      <c r="D95" s="46">
        <v>12</v>
      </c>
      <c r="E95" s="3">
        <v>6</v>
      </c>
      <c r="F95" s="3">
        <v>6</v>
      </c>
      <c r="G95" s="66">
        <v>12</v>
      </c>
      <c r="H95" s="51">
        <v>24</v>
      </c>
      <c r="I95" s="133"/>
    </row>
    <row r="96" spans="1:9" ht="15" thickBot="1" x14ac:dyDescent="0.35">
      <c r="A96" s="141" t="str">
        <v>Terry Phillips</v>
      </c>
      <c r="B96" s="1">
        <v>6</v>
      </c>
      <c r="C96" s="1">
        <v>6</v>
      </c>
      <c r="D96" s="48">
        <v>12</v>
      </c>
      <c r="E96" s="1">
        <v>6</v>
      </c>
      <c r="F96" s="1">
        <v>6</v>
      </c>
      <c r="G96" s="67">
        <v>12</v>
      </c>
      <c r="H96" s="51">
        <v>24</v>
      </c>
      <c r="I96" s="133"/>
    </row>
    <row r="97" spans="1:9" ht="15" thickBot="1" x14ac:dyDescent="0.35">
      <c r="A97" s="137">
        <v>0</v>
      </c>
      <c r="B97" s="109">
        <v>0</v>
      </c>
      <c r="C97" s="1" t="str">
        <v>Drill</v>
      </c>
      <c r="D97" s="1">
        <v>2.5</v>
      </c>
      <c r="E97" s="109">
        <v>0</v>
      </c>
      <c r="F97" s="1" t="str">
        <v>Drill</v>
      </c>
      <c r="G97" s="2">
        <v>2</v>
      </c>
      <c r="H97" s="51">
        <v>4.5</v>
      </c>
      <c r="I97" s="133"/>
    </row>
    <row r="98" spans="1:9" ht="15" thickBot="1" x14ac:dyDescent="0.35">
      <c r="A98" s="137">
        <v>0</v>
      </c>
      <c r="B98" s="109">
        <v>0</v>
      </c>
      <c r="C98" s="1" t="str">
        <v>R1 Total</v>
      </c>
      <c r="D98" s="48">
        <v>26.5</v>
      </c>
      <c r="E98" s="109">
        <v>0</v>
      </c>
      <c r="F98" s="1" t="str">
        <v>R2 Total</v>
      </c>
      <c r="G98" s="67">
        <v>26</v>
      </c>
      <c r="H98" s="51">
        <v>52.5</v>
      </c>
      <c r="I98" s="133"/>
    </row>
    <row r="99" spans="1:9" x14ac:dyDescent="0.3">
      <c r="A99" s="132"/>
      <c r="B99" s="4"/>
      <c r="C99" s="4"/>
      <c r="D99" s="4"/>
      <c r="E99" s="4"/>
      <c r="F99" s="4"/>
      <c r="G99" s="4"/>
      <c r="H99" s="4"/>
      <c r="I99" s="133"/>
    </row>
    <row r="100" spans="1:9" ht="16.2" thickBot="1" x14ac:dyDescent="0.35">
      <c r="A100" s="143" t="str">
        <f>'NE Victoria'!A4</f>
        <v xml:space="preserve">NE Victoria </v>
      </c>
      <c r="B100" s="4"/>
      <c r="C100" s="4"/>
      <c r="D100" s="4"/>
      <c r="E100" s="4"/>
      <c r="F100" s="4"/>
      <c r="G100" s="4"/>
      <c r="H100" s="4"/>
      <c r="I100" s="133"/>
    </row>
    <row r="101" spans="1:9" ht="15" thickBot="1" x14ac:dyDescent="0.35">
      <c r="A101" s="144" t="str" cm="1">
        <f t="array" ref="A101:H105">'NE Victoria'!A19:H23</f>
        <v>Pair Lances</v>
      </c>
      <c r="B101" s="80" t="str">
        <v>Round 1</v>
      </c>
      <c r="C101" s="85">
        <v>0</v>
      </c>
      <c r="D101" s="86">
        <v>0</v>
      </c>
      <c r="E101" s="80" t="str">
        <v>Round 2</v>
      </c>
      <c r="F101" s="85">
        <v>0</v>
      </c>
      <c r="G101" s="85">
        <v>0</v>
      </c>
      <c r="H101" s="51" t="str">
        <v>TOTAL</v>
      </c>
      <c r="I101" s="133"/>
    </row>
    <row r="102" spans="1:9" ht="15" thickBot="1" x14ac:dyDescent="0.35">
      <c r="A102" s="141" t="str">
        <v>Christine Staats</v>
      </c>
      <c r="B102" s="3">
        <v>0</v>
      </c>
      <c r="C102" s="3">
        <v>0</v>
      </c>
      <c r="D102" s="46">
        <v>0</v>
      </c>
      <c r="E102" s="3">
        <v>6</v>
      </c>
      <c r="F102" s="3">
        <v>6</v>
      </c>
      <c r="G102" s="66">
        <v>12</v>
      </c>
      <c r="H102" s="51">
        <v>12</v>
      </c>
      <c r="I102" s="133"/>
    </row>
    <row r="103" spans="1:9" ht="15" thickBot="1" x14ac:dyDescent="0.35">
      <c r="A103" s="141" t="str">
        <v>Donna Davidson</v>
      </c>
      <c r="B103" s="1">
        <v>6</v>
      </c>
      <c r="C103" s="1">
        <v>6</v>
      </c>
      <c r="D103" s="48">
        <v>12</v>
      </c>
      <c r="E103" s="1">
        <v>6</v>
      </c>
      <c r="F103" s="1">
        <v>6</v>
      </c>
      <c r="G103" s="67">
        <v>12</v>
      </c>
      <c r="H103" s="51">
        <v>24</v>
      </c>
      <c r="I103" s="133"/>
    </row>
    <row r="104" spans="1:9" ht="15" thickBot="1" x14ac:dyDescent="0.35">
      <c r="A104" s="137">
        <v>0</v>
      </c>
      <c r="B104" s="109">
        <v>0</v>
      </c>
      <c r="C104" s="1" t="str">
        <v>Drill</v>
      </c>
      <c r="D104" s="1">
        <v>1.5</v>
      </c>
      <c r="E104" s="109">
        <v>0</v>
      </c>
      <c r="F104" s="1" t="str">
        <v>Drill</v>
      </c>
      <c r="G104" s="2">
        <v>2.5</v>
      </c>
      <c r="H104" s="51">
        <v>4</v>
      </c>
      <c r="I104" s="133"/>
    </row>
    <row r="105" spans="1:9" ht="15" thickBot="1" x14ac:dyDescent="0.35">
      <c r="A105" s="137">
        <v>0</v>
      </c>
      <c r="B105" s="109">
        <v>0</v>
      </c>
      <c r="C105" s="1" t="str">
        <v>R1 total</v>
      </c>
      <c r="D105" s="48">
        <v>13.5</v>
      </c>
      <c r="E105" s="109">
        <v>0</v>
      </c>
      <c r="F105" s="1" t="str">
        <v>R2 Total</v>
      </c>
      <c r="G105" s="67">
        <v>26.5</v>
      </c>
      <c r="H105" s="51">
        <v>40</v>
      </c>
      <c r="I105" s="133"/>
    </row>
    <row r="106" spans="1:9" ht="15" thickBot="1" x14ac:dyDescent="0.35">
      <c r="A106" s="124"/>
      <c r="B106" s="134"/>
      <c r="C106" s="134"/>
      <c r="D106" s="134"/>
      <c r="E106" s="134"/>
      <c r="F106" s="134"/>
      <c r="G106" s="134"/>
      <c r="H106" s="134"/>
      <c r="I106" s="135"/>
    </row>
    <row r="107" spans="1:9" ht="15" thickBot="1" x14ac:dyDescent="0.35"/>
    <row r="108" spans="1:9" x14ac:dyDescent="0.3">
      <c r="A108" s="129"/>
      <c r="B108" s="130"/>
      <c r="C108" s="130"/>
      <c r="D108" s="130"/>
      <c r="E108" s="130"/>
      <c r="F108" s="130"/>
      <c r="G108" s="130"/>
      <c r="H108" s="130"/>
      <c r="I108" s="131"/>
    </row>
    <row r="109" spans="1:9" ht="16.2" thickBot="1" x14ac:dyDescent="0.35">
      <c r="A109" s="145" t="str">
        <f>'Maitland Nums'!A4</f>
        <v>Maitland Numbers</v>
      </c>
      <c r="B109" s="4"/>
      <c r="C109" s="4"/>
      <c r="D109" s="4"/>
      <c r="E109" s="4"/>
      <c r="F109" s="4"/>
      <c r="G109" s="4"/>
      <c r="H109" s="4"/>
      <c r="I109" s="133"/>
    </row>
    <row r="110" spans="1:9" ht="15" thickBot="1" x14ac:dyDescent="0.35">
      <c r="A110" s="144" t="str" cm="1">
        <f t="array" ref="A110:H114">'Maitland Nums'!A12:H16</f>
        <v>Pair Lances</v>
      </c>
      <c r="B110" s="80" t="str">
        <v>Round 1</v>
      </c>
      <c r="C110" s="85">
        <v>0</v>
      </c>
      <c r="D110" s="86">
        <v>0</v>
      </c>
      <c r="E110" s="80" t="str">
        <v>Round 2</v>
      </c>
      <c r="F110" s="85">
        <v>0</v>
      </c>
      <c r="G110" s="86">
        <v>0</v>
      </c>
      <c r="H110" s="51" t="str">
        <v>TOTAL</v>
      </c>
      <c r="I110" s="133"/>
    </row>
    <row r="111" spans="1:9" ht="15" thickBot="1" x14ac:dyDescent="0.35">
      <c r="A111" s="141" t="str">
        <v>Wayne Mills</v>
      </c>
      <c r="B111" s="3">
        <v>6</v>
      </c>
      <c r="C111" s="3">
        <v>0</v>
      </c>
      <c r="D111" s="46">
        <v>6</v>
      </c>
      <c r="E111" s="3">
        <v>0</v>
      </c>
      <c r="F111" s="3">
        <v>6</v>
      </c>
      <c r="G111" s="66">
        <v>6</v>
      </c>
      <c r="H111" s="51">
        <v>12</v>
      </c>
      <c r="I111" s="133"/>
    </row>
    <row r="112" spans="1:9" ht="15" thickBot="1" x14ac:dyDescent="0.35">
      <c r="A112" s="141" t="str">
        <v>Stuart Ellem</v>
      </c>
      <c r="B112" s="1">
        <v>6</v>
      </c>
      <c r="C112" s="1">
        <v>6</v>
      </c>
      <c r="D112" s="48">
        <v>12</v>
      </c>
      <c r="E112" s="1">
        <v>6</v>
      </c>
      <c r="F112" s="1">
        <v>6</v>
      </c>
      <c r="G112" s="67">
        <v>12</v>
      </c>
      <c r="H112" s="51">
        <v>24</v>
      </c>
      <c r="I112" s="133"/>
    </row>
    <row r="113" spans="1:9" ht="15" thickBot="1" x14ac:dyDescent="0.35">
      <c r="A113" s="137">
        <v>0</v>
      </c>
      <c r="B113" s="109">
        <v>0</v>
      </c>
      <c r="C113" s="1" t="str">
        <v>Drill</v>
      </c>
      <c r="D113" s="1">
        <v>0</v>
      </c>
      <c r="E113" s="109">
        <v>0</v>
      </c>
      <c r="F113" s="1" t="str">
        <v>Drill</v>
      </c>
      <c r="G113" s="2">
        <v>1.5</v>
      </c>
      <c r="H113" s="51">
        <v>1.5</v>
      </c>
      <c r="I113" s="133"/>
    </row>
    <row r="114" spans="1:9" ht="15" thickBot="1" x14ac:dyDescent="0.35">
      <c r="A114" s="137">
        <v>0</v>
      </c>
      <c r="B114" s="109">
        <v>0</v>
      </c>
      <c r="C114" s="1" t="str">
        <v>R1 Total</v>
      </c>
      <c r="D114" s="48">
        <v>18</v>
      </c>
      <c r="E114" s="109">
        <v>0</v>
      </c>
      <c r="F114" s="1" t="str">
        <v>R2 Total</v>
      </c>
      <c r="G114" s="67">
        <v>19.5</v>
      </c>
      <c r="H114" s="51">
        <v>37.5</v>
      </c>
      <c r="I114" s="133"/>
    </row>
    <row r="115" spans="1:9" ht="16.2" thickBot="1" x14ac:dyDescent="0.35">
      <c r="A115" s="145" t="str">
        <f>'Maitland Nums'!A4</f>
        <v>Maitland Numbers</v>
      </c>
      <c r="B115" s="4"/>
      <c r="C115" s="4"/>
      <c r="D115" s="4"/>
      <c r="E115" s="4"/>
      <c r="F115" s="4"/>
      <c r="G115" s="4"/>
      <c r="H115" s="4"/>
      <c r="I115" s="133"/>
    </row>
    <row r="116" spans="1:9" ht="15" thickBot="1" x14ac:dyDescent="0.35">
      <c r="A116" s="144" t="str" cm="1">
        <f t="array" ref="A116:H120">'Maitland Nums'!A19:H23</f>
        <v>Pair Lances</v>
      </c>
      <c r="B116" s="80" t="str">
        <v>Round 1</v>
      </c>
      <c r="C116" s="85">
        <v>0</v>
      </c>
      <c r="D116" s="86">
        <v>0</v>
      </c>
      <c r="E116" s="80" t="str">
        <v>Round 2</v>
      </c>
      <c r="F116" s="85">
        <v>0</v>
      </c>
      <c r="G116" s="86">
        <v>0</v>
      </c>
      <c r="H116" s="51" t="str">
        <v>TOTAL</v>
      </c>
      <c r="I116" s="133"/>
    </row>
    <row r="117" spans="1:9" ht="15" thickBot="1" x14ac:dyDescent="0.35">
      <c r="A117" s="141" t="str">
        <v>Warren Bramley</v>
      </c>
      <c r="B117" s="3">
        <v>4</v>
      </c>
      <c r="C117" s="3">
        <v>0</v>
      </c>
      <c r="D117" s="46">
        <v>4</v>
      </c>
      <c r="E117" s="3">
        <v>4</v>
      </c>
      <c r="F117" s="3">
        <v>0</v>
      </c>
      <c r="G117" s="66">
        <v>4</v>
      </c>
      <c r="H117" s="51">
        <v>8</v>
      </c>
      <c r="I117" s="133"/>
    </row>
    <row r="118" spans="1:9" ht="15" thickBot="1" x14ac:dyDescent="0.35">
      <c r="A118" s="141" t="str">
        <v>Graham Aird</v>
      </c>
      <c r="B118" s="1">
        <v>0</v>
      </c>
      <c r="C118" s="1">
        <v>4</v>
      </c>
      <c r="D118" s="48">
        <v>4</v>
      </c>
      <c r="E118" s="1">
        <v>6</v>
      </c>
      <c r="F118" s="1">
        <v>6</v>
      </c>
      <c r="G118" s="67">
        <v>12</v>
      </c>
      <c r="H118" s="51">
        <v>16</v>
      </c>
      <c r="I118" s="133"/>
    </row>
    <row r="119" spans="1:9" ht="15" thickBot="1" x14ac:dyDescent="0.35">
      <c r="A119" s="137">
        <v>0</v>
      </c>
      <c r="B119" s="109">
        <v>0</v>
      </c>
      <c r="C119" s="1" t="str">
        <v>Drill</v>
      </c>
      <c r="D119" s="1">
        <v>0</v>
      </c>
      <c r="E119" s="109">
        <v>0</v>
      </c>
      <c r="F119" s="1" t="str">
        <v>Drill</v>
      </c>
      <c r="G119" s="2">
        <v>2</v>
      </c>
      <c r="H119" s="51">
        <v>2</v>
      </c>
      <c r="I119" s="133"/>
    </row>
    <row r="120" spans="1:9" ht="15" thickBot="1" x14ac:dyDescent="0.35">
      <c r="A120" s="137">
        <v>0</v>
      </c>
      <c r="B120" s="109">
        <v>0</v>
      </c>
      <c r="C120" s="1" t="str">
        <v>R1 total</v>
      </c>
      <c r="D120" s="48">
        <v>8</v>
      </c>
      <c r="E120" s="109">
        <v>0</v>
      </c>
      <c r="F120" s="1" t="str">
        <v>R2 Total</v>
      </c>
      <c r="G120" s="67">
        <v>18</v>
      </c>
      <c r="H120" s="51">
        <v>26</v>
      </c>
      <c r="I120" s="133"/>
    </row>
    <row r="121" spans="1:9" ht="15" thickBot="1" x14ac:dyDescent="0.35">
      <c r="A121" s="124"/>
      <c r="B121" s="134"/>
      <c r="C121" s="134"/>
      <c r="D121" s="134"/>
      <c r="E121" s="134"/>
      <c r="F121" s="134"/>
      <c r="G121" s="134"/>
      <c r="H121" s="134"/>
      <c r="I121" s="135"/>
    </row>
    <row r="122" spans="1:9" ht="15" thickBot="1" x14ac:dyDescent="0.3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129"/>
      <c r="B123" s="130"/>
      <c r="C123" s="130"/>
      <c r="D123" s="130"/>
      <c r="E123" s="130"/>
      <c r="F123" s="130"/>
      <c r="G123" s="130"/>
      <c r="H123" s="130"/>
      <c r="I123" s="131"/>
    </row>
    <row r="124" spans="1:9" ht="16.2" thickBot="1" x14ac:dyDescent="0.35">
      <c r="A124" s="145" t="str">
        <f>'Wyld Track'!A4</f>
        <v>Wyld Track</v>
      </c>
      <c r="B124" s="4"/>
      <c r="C124" s="4"/>
      <c r="D124" s="4"/>
      <c r="E124" s="4"/>
      <c r="F124" s="4"/>
      <c r="G124" s="4"/>
      <c r="H124" s="4"/>
      <c r="I124" s="133"/>
    </row>
    <row r="125" spans="1:9" ht="15" thickBot="1" x14ac:dyDescent="0.35">
      <c r="A125" s="146" t="str" cm="1">
        <f t="array" ref="A125:H129">'Wyld Track'!A12:H16</f>
        <v>Pair Lances</v>
      </c>
      <c r="B125" s="80" t="str">
        <v>Round 1</v>
      </c>
      <c r="C125" s="85">
        <v>0</v>
      </c>
      <c r="D125" s="86">
        <v>0</v>
      </c>
      <c r="E125" s="80" t="str">
        <v>Round 2</v>
      </c>
      <c r="F125" s="85">
        <v>0</v>
      </c>
      <c r="G125" s="86">
        <v>0</v>
      </c>
      <c r="H125" s="51" t="str">
        <v>TOTAL</v>
      </c>
      <c r="I125" s="133"/>
    </row>
    <row r="126" spans="1:9" ht="15" thickBot="1" x14ac:dyDescent="0.35">
      <c r="A126" s="141" t="str">
        <v>Steven Craig</v>
      </c>
      <c r="B126" s="3">
        <v>6</v>
      </c>
      <c r="C126" s="3">
        <v>4</v>
      </c>
      <c r="D126" s="46">
        <v>10</v>
      </c>
      <c r="E126" s="3">
        <v>0</v>
      </c>
      <c r="F126" s="3">
        <v>6</v>
      </c>
      <c r="G126" s="66">
        <v>6</v>
      </c>
      <c r="H126" s="51">
        <v>16</v>
      </c>
      <c r="I126" s="133"/>
    </row>
    <row r="127" spans="1:9" ht="15" thickBot="1" x14ac:dyDescent="0.35">
      <c r="A127" s="141" t="str">
        <v>Alycia Kunhert</v>
      </c>
      <c r="B127" s="1">
        <v>6</v>
      </c>
      <c r="C127" s="1">
        <v>6</v>
      </c>
      <c r="D127" s="48">
        <v>12</v>
      </c>
      <c r="E127" s="1">
        <v>6</v>
      </c>
      <c r="F127" s="1">
        <v>6</v>
      </c>
      <c r="G127" s="67">
        <v>12</v>
      </c>
      <c r="H127" s="51">
        <v>24</v>
      </c>
      <c r="I127" s="133"/>
    </row>
    <row r="128" spans="1:9" ht="15" thickBot="1" x14ac:dyDescent="0.35">
      <c r="A128" s="137">
        <v>0</v>
      </c>
      <c r="B128" s="109">
        <v>0</v>
      </c>
      <c r="C128" s="1" t="str">
        <v>Drill</v>
      </c>
      <c r="D128" s="1">
        <v>2.5</v>
      </c>
      <c r="E128" s="109">
        <v>0</v>
      </c>
      <c r="F128" s="1" t="str">
        <v>Drill</v>
      </c>
      <c r="G128" s="2">
        <v>2</v>
      </c>
      <c r="H128" s="51">
        <v>4.5</v>
      </c>
      <c r="I128" s="133"/>
    </row>
    <row r="129" spans="1:9" ht="15" thickBot="1" x14ac:dyDescent="0.35">
      <c r="A129" s="137">
        <v>0</v>
      </c>
      <c r="B129" s="109">
        <v>0</v>
      </c>
      <c r="C129" s="1" t="str">
        <v>R1 Total</v>
      </c>
      <c r="D129" s="48">
        <v>24.5</v>
      </c>
      <c r="E129" s="109">
        <v>0</v>
      </c>
      <c r="F129" s="1" t="str">
        <v>R2 Total</v>
      </c>
      <c r="G129" s="67">
        <v>20</v>
      </c>
      <c r="H129" s="51">
        <v>44.5</v>
      </c>
      <c r="I129" s="133"/>
    </row>
    <row r="130" spans="1:9" x14ac:dyDescent="0.3">
      <c r="A130" s="132"/>
      <c r="B130" s="4"/>
      <c r="C130" s="4"/>
      <c r="D130" s="4"/>
      <c r="E130" s="4"/>
      <c r="F130" s="4"/>
      <c r="G130" s="4"/>
      <c r="H130" s="4"/>
      <c r="I130" s="133"/>
    </row>
    <row r="131" spans="1:9" ht="16.2" thickBot="1" x14ac:dyDescent="0.35">
      <c r="A131" s="145" t="str">
        <f>'Wyld Track'!A4</f>
        <v>Wyld Track</v>
      </c>
      <c r="B131" s="4"/>
      <c r="C131" s="4"/>
      <c r="D131" s="4"/>
      <c r="E131" s="4"/>
      <c r="F131" s="4"/>
      <c r="G131" s="4"/>
      <c r="H131" s="4"/>
      <c r="I131" s="133"/>
    </row>
    <row r="132" spans="1:9" ht="15" thickBot="1" x14ac:dyDescent="0.35">
      <c r="A132" s="146" t="str" cm="1">
        <f t="array" ref="A132:H136">'Wyld Track'!A19:H23</f>
        <v>Pair Lances</v>
      </c>
      <c r="B132" s="80" t="str">
        <v>Round 1</v>
      </c>
      <c r="C132" s="85">
        <v>0</v>
      </c>
      <c r="D132" s="86">
        <v>0</v>
      </c>
      <c r="E132" s="80" t="str">
        <v>Round 2</v>
      </c>
      <c r="F132" s="85">
        <v>0</v>
      </c>
      <c r="G132" s="86">
        <v>0</v>
      </c>
      <c r="H132" s="51" t="str">
        <v>TOTAL</v>
      </c>
      <c r="I132" s="133"/>
    </row>
    <row r="133" spans="1:9" ht="15" thickBot="1" x14ac:dyDescent="0.35">
      <c r="A133" s="141" t="str">
        <v>Lisa Dohle</v>
      </c>
      <c r="B133" s="3">
        <v>6</v>
      </c>
      <c r="C133" s="3">
        <v>0</v>
      </c>
      <c r="D133" s="46">
        <v>6</v>
      </c>
      <c r="E133" s="3">
        <v>6</v>
      </c>
      <c r="F133" s="3">
        <v>6</v>
      </c>
      <c r="G133" s="66">
        <v>12</v>
      </c>
      <c r="H133" s="51">
        <v>18</v>
      </c>
      <c r="I133" s="133"/>
    </row>
    <row r="134" spans="1:9" ht="15" thickBot="1" x14ac:dyDescent="0.35">
      <c r="A134" s="141" t="str">
        <v>Mel Kuhnert</v>
      </c>
      <c r="B134" s="1">
        <v>6</v>
      </c>
      <c r="C134" s="1">
        <v>0</v>
      </c>
      <c r="D134" s="48">
        <v>6</v>
      </c>
      <c r="E134" s="1">
        <v>6</v>
      </c>
      <c r="F134" s="1">
        <v>6</v>
      </c>
      <c r="G134" s="67">
        <v>12</v>
      </c>
      <c r="H134" s="51">
        <v>18</v>
      </c>
      <c r="I134" s="133"/>
    </row>
    <row r="135" spans="1:9" ht="15" thickBot="1" x14ac:dyDescent="0.35">
      <c r="A135" s="137">
        <v>0</v>
      </c>
      <c r="B135" s="109">
        <v>0</v>
      </c>
      <c r="C135" s="1" t="str">
        <v>Drill</v>
      </c>
      <c r="D135" s="1">
        <v>0</v>
      </c>
      <c r="E135" s="109">
        <v>0</v>
      </c>
      <c r="F135" s="1" t="str">
        <v>Drill</v>
      </c>
      <c r="G135" s="2">
        <v>1.5</v>
      </c>
      <c r="H135" s="51">
        <v>1.5</v>
      </c>
      <c r="I135" s="133"/>
    </row>
    <row r="136" spans="1:9" ht="15" thickBot="1" x14ac:dyDescent="0.35">
      <c r="A136" s="137">
        <v>0</v>
      </c>
      <c r="B136" s="109">
        <v>0</v>
      </c>
      <c r="C136" s="1" t="str">
        <v>R1 total</v>
      </c>
      <c r="D136" s="48">
        <v>12</v>
      </c>
      <c r="E136" s="109">
        <v>0</v>
      </c>
      <c r="F136" s="1" t="str">
        <v>R2 Total</v>
      </c>
      <c r="G136" s="67">
        <v>25.5</v>
      </c>
      <c r="H136" s="51">
        <v>37.5</v>
      </c>
      <c r="I136" s="133"/>
    </row>
    <row r="137" spans="1:9" ht="15" thickBot="1" x14ac:dyDescent="0.35">
      <c r="A137" s="124"/>
      <c r="B137" s="134"/>
      <c r="C137" s="134"/>
      <c r="D137" s="134"/>
      <c r="E137" s="134"/>
      <c r="F137" s="134"/>
      <c r="G137" s="134"/>
      <c r="H137" s="134"/>
      <c r="I137" s="135"/>
    </row>
    <row r="138" spans="1:9" ht="15" thickBot="1" x14ac:dyDescent="0.35"/>
    <row r="139" spans="1:9" x14ac:dyDescent="0.3">
      <c r="A139" s="129"/>
      <c r="B139" s="130"/>
      <c r="C139" s="130"/>
      <c r="D139" s="130"/>
      <c r="E139" s="130"/>
      <c r="F139" s="130"/>
      <c r="G139" s="130"/>
      <c r="H139" s="130"/>
      <c r="I139" s="131"/>
    </row>
    <row r="140" spans="1:9" ht="16.2" thickBot="1" x14ac:dyDescent="0.35">
      <c r="A140" s="143" t="str">
        <f>'Mid Coast'!A4</f>
        <v>Mid Coast</v>
      </c>
      <c r="B140" s="4"/>
      <c r="C140" s="4"/>
      <c r="D140" s="4"/>
      <c r="E140" s="4"/>
      <c r="F140" s="4"/>
      <c r="G140" s="4"/>
      <c r="H140" s="4"/>
      <c r="I140" s="133"/>
    </row>
    <row r="141" spans="1:9" ht="15" thickBot="1" x14ac:dyDescent="0.35">
      <c r="A141" s="144" t="str" cm="1">
        <f t="array" ref="A141:H145">'Mid Coast'!A12:H16</f>
        <v>Pair Lances</v>
      </c>
      <c r="B141" s="80" t="str">
        <v>Round 1</v>
      </c>
      <c r="C141" s="85">
        <v>0</v>
      </c>
      <c r="D141" s="86">
        <v>0</v>
      </c>
      <c r="E141" s="80" t="str">
        <v>Round 2</v>
      </c>
      <c r="F141" s="85">
        <v>0</v>
      </c>
      <c r="G141" s="86">
        <v>0</v>
      </c>
      <c r="H141" s="51" t="str">
        <v>TOTAL</v>
      </c>
      <c r="I141" s="133"/>
    </row>
    <row r="142" spans="1:9" x14ac:dyDescent="0.3">
      <c r="A142" s="141" t="str">
        <v>David Gorton</v>
      </c>
      <c r="B142" s="3">
        <v>6</v>
      </c>
      <c r="C142" s="3">
        <v>6</v>
      </c>
      <c r="D142" s="46">
        <v>12</v>
      </c>
      <c r="E142" s="3">
        <v>6</v>
      </c>
      <c r="F142" s="3">
        <v>0</v>
      </c>
      <c r="G142" s="66">
        <v>6</v>
      </c>
      <c r="H142" s="52">
        <v>18</v>
      </c>
      <c r="I142" s="133"/>
    </row>
    <row r="143" spans="1:9" x14ac:dyDescent="0.3">
      <c r="A143" s="141" t="str">
        <v>Matt Gorton</v>
      </c>
      <c r="B143" s="1">
        <v>0</v>
      </c>
      <c r="C143" s="1">
        <v>0</v>
      </c>
      <c r="D143" s="48">
        <v>0</v>
      </c>
      <c r="E143" s="1">
        <v>0</v>
      </c>
      <c r="F143" s="1">
        <v>6</v>
      </c>
      <c r="G143" s="67">
        <v>6</v>
      </c>
      <c r="H143" s="53">
        <v>6</v>
      </c>
      <c r="I143" s="133"/>
    </row>
    <row r="144" spans="1:9" ht="15" thickBot="1" x14ac:dyDescent="0.35">
      <c r="A144" s="137">
        <v>0</v>
      </c>
      <c r="B144" s="109">
        <v>0</v>
      </c>
      <c r="C144" s="1" t="str">
        <v>Drill</v>
      </c>
      <c r="D144" s="1">
        <v>2.5</v>
      </c>
      <c r="E144" s="109">
        <v>0</v>
      </c>
      <c r="F144" s="1" t="str">
        <v>Drill</v>
      </c>
      <c r="G144" s="2">
        <v>1.5</v>
      </c>
      <c r="H144" s="55">
        <v>4</v>
      </c>
      <c r="I144" s="133"/>
    </row>
    <row r="145" spans="1:9" ht="15" thickBot="1" x14ac:dyDescent="0.35">
      <c r="A145" s="137">
        <v>0</v>
      </c>
      <c r="B145" s="109">
        <v>0</v>
      </c>
      <c r="C145" s="1" t="str">
        <v>R1 Total</v>
      </c>
      <c r="D145" s="48">
        <v>14.5</v>
      </c>
      <c r="E145" s="109">
        <v>0</v>
      </c>
      <c r="F145" s="1" t="str">
        <v>R2 Total</v>
      </c>
      <c r="G145" s="67">
        <v>13.5</v>
      </c>
      <c r="H145" s="51">
        <v>28</v>
      </c>
      <c r="I145" s="133"/>
    </row>
    <row r="146" spans="1:9" x14ac:dyDescent="0.3">
      <c r="A146" s="132"/>
      <c r="B146" s="4"/>
      <c r="C146" s="4"/>
      <c r="D146" s="4"/>
      <c r="E146" s="4"/>
      <c r="F146" s="4"/>
      <c r="G146" s="4"/>
      <c r="H146" s="4"/>
      <c r="I146" s="133"/>
    </row>
    <row r="147" spans="1:9" ht="16.2" thickBot="1" x14ac:dyDescent="0.35">
      <c r="A147" s="143" t="str">
        <f>'Mid Coast'!A4</f>
        <v>Mid Coast</v>
      </c>
      <c r="B147" s="4"/>
      <c r="C147" s="4"/>
      <c r="D147" s="4"/>
      <c r="E147" s="4"/>
      <c r="F147" s="4"/>
      <c r="G147" s="4"/>
      <c r="H147" s="4"/>
      <c r="I147" s="133"/>
    </row>
    <row r="148" spans="1:9" ht="15" thickBot="1" x14ac:dyDescent="0.35">
      <c r="A148" s="144" t="str" cm="1">
        <f t="array" ref="A148:H152">'Mid Coast'!A19:H23</f>
        <v>Pair Lances</v>
      </c>
      <c r="B148" s="80" t="str">
        <v>Round 1</v>
      </c>
      <c r="C148" s="85">
        <v>0</v>
      </c>
      <c r="D148" s="86">
        <v>0</v>
      </c>
      <c r="E148" s="80" t="str">
        <v>Round 2</v>
      </c>
      <c r="F148" s="85">
        <v>0</v>
      </c>
      <c r="G148" s="86">
        <v>0</v>
      </c>
      <c r="H148" s="51" t="str">
        <v>TOTAL</v>
      </c>
      <c r="I148" s="133"/>
    </row>
    <row r="149" spans="1:9" x14ac:dyDescent="0.3">
      <c r="A149" s="141" t="str">
        <v>Steve Bradshaw</v>
      </c>
      <c r="B149" s="3">
        <v>6</v>
      </c>
      <c r="C149" s="3">
        <v>0</v>
      </c>
      <c r="D149" s="46">
        <v>6</v>
      </c>
      <c r="E149" s="3">
        <v>6</v>
      </c>
      <c r="F149" s="3">
        <v>6</v>
      </c>
      <c r="G149" s="66">
        <v>12</v>
      </c>
      <c r="H149" s="52">
        <v>18</v>
      </c>
      <c r="I149" s="133"/>
    </row>
    <row r="150" spans="1:9" x14ac:dyDescent="0.3">
      <c r="A150" s="141" t="str">
        <v>Jackson Gorton</v>
      </c>
      <c r="B150" s="1">
        <v>6</v>
      </c>
      <c r="C150" s="1">
        <v>6</v>
      </c>
      <c r="D150" s="48">
        <v>12</v>
      </c>
      <c r="E150" s="1">
        <v>6</v>
      </c>
      <c r="F150" s="1">
        <v>0</v>
      </c>
      <c r="G150" s="67">
        <v>6</v>
      </c>
      <c r="H150" s="53">
        <v>18</v>
      </c>
      <c r="I150" s="133"/>
    </row>
    <row r="151" spans="1:9" ht="15" thickBot="1" x14ac:dyDescent="0.35">
      <c r="A151" s="137">
        <v>0</v>
      </c>
      <c r="B151" s="109">
        <v>0</v>
      </c>
      <c r="C151" s="1" t="str">
        <v>Drill</v>
      </c>
      <c r="D151" s="1">
        <v>1</v>
      </c>
      <c r="E151" s="109">
        <v>0</v>
      </c>
      <c r="F151" s="1" t="str">
        <v>Drill</v>
      </c>
      <c r="G151" s="2">
        <v>1</v>
      </c>
      <c r="H151" s="55">
        <v>2</v>
      </c>
      <c r="I151" s="133"/>
    </row>
    <row r="152" spans="1:9" ht="15" thickBot="1" x14ac:dyDescent="0.35">
      <c r="A152" s="137">
        <v>0</v>
      </c>
      <c r="B152" s="109">
        <v>0</v>
      </c>
      <c r="C152" s="1" t="str">
        <v>R1 total</v>
      </c>
      <c r="D152" s="48">
        <v>19</v>
      </c>
      <c r="E152" s="109">
        <v>0</v>
      </c>
      <c r="F152" s="1" t="str">
        <v>R2 Total</v>
      </c>
      <c r="G152" s="67">
        <v>19</v>
      </c>
      <c r="H152" s="51">
        <v>38</v>
      </c>
      <c r="I152" s="133"/>
    </row>
    <row r="153" spans="1:9" ht="15" thickBot="1" x14ac:dyDescent="0.35">
      <c r="A153" s="124"/>
      <c r="B153" s="134"/>
      <c r="C153" s="134"/>
      <c r="D153" s="134"/>
      <c r="E153" s="134"/>
      <c r="F153" s="134"/>
      <c r="G153" s="134"/>
      <c r="H153" s="134"/>
      <c r="I153" s="135"/>
    </row>
    <row r="154" spans="1:9" ht="15" thickBot="1" x14ac:dyDescent="0.35"/>
    <row r="155" spans="1:9" x14ac:dyDescent="0.3">
      <c r="A155" s="129"/>
      <c r="B155" s="130"/>
      <c r="C155" s="130"/>
      <c r="D155" s="130"/>
      <c r="E155" s="130"/>
      <c r="F155" s="130"/>
      <c r="G155" s="130"/>
      <c r="H155" s="130"/>
      <c r="I155" s="131"/>
    </row>
    <row r="156" spans="1:9" ht="16.2" thickBot="1" x14ac:dyDescent="0.35">
      <c r="A156" s="145" t="str">
        <f>Gunnedah!A4</f>
        <v>Gunnedah</v>
      </c>
      <c r="B156" s="4"/>
      <c r="C156" s="4"/>
      <c r="D156" s="4"/>
      <c r="E156" s="4"/>
      <c r="F156" s="4"/>
      <c r="G156" s="4"/>
      <c r="H156" s="4"/>
      <c r="I156" s="133"/>
    </row>
    <row r="157" spans="1:9" ht="15" thickBot="1" x14ac:dyDescent="0.35">
      <c r="A157" s="144" t="str" cm="1">
        <f t="array" ref="A157:H161">Gunnedah!A12:H16</f>
        <v>Pair Lances</v>
      </c>
      <c r="B157" s="80" t="str">
        <v>Round 1</v>
      </c>
      <c r="C157" s="85">
        <v>0</v>
      </c>
      <c r="D157" s="86">
        <v>0</v>
      </c>
      <c r="E157" s="80" t="str">
        <v>Round 2</v>
      </c>
      <c r="F157" s="85">
        <v>0</v>
      </c>
      <c r="G157" s="86">
        <v>0</v>
      </c>
      <c r="H157" s="51" t="str">
        <v>TOTAL</v>
      </c>
      <c r="I157" s="133"/>
    </row>
    <row r="158" spans="1:9" x14ac:dyDescent="0.3">
      <c r="A158" s="141" t="str">
        <v>SPARE</v>
      </c>
      <c r="B158" s="3">
        <v>6</v>
      </c>
      <c r="C158" s="3">
        <v>6</v>
      </c>
      <c r="D158" s="46">
        <v>12</v>
      </c>
      <c r="E158" s="3">
        <v>6</v>
      </c>
      <c r="F158" s="3">
        <v>6</v>
      </c>
      <c r="G158" s="66">
        <v>12</v>
      </c>
      <c r="H158" s="52">
        <v>24</v>
      </c>
      <c r="I158" s="133"/>
    </row>
    <row r="159" spans="1:9" x14ac:dyDescent="0.3">
      <c r="A159" s="141" t="str">
        <v>Steven Craig</v>
      </c>
      <c r="B159" s="1">
        <v>6</v>
      </c>
      <c r="C159" s="1">
        <v>6</v>
      </c>
      <c r="D159" s="48">
        <v>12</v>
      </c>
      <c r="E159" s="1">
        <v>4</v>
      </c>
      <c r="F159" s="1">
        <v>6</v>
      </c>
      <c r="G159" s="67">
        <v>10</v>
      </c>
      <c r="H159" s="53">
        <v>22</v>
      </c>
      <c r="I159" s="133"/>
    </row>
    <row r="160" spans="1:9" ht="15" thickBot="1" x14ac:dyDescent="0.35">
      <c r="A160" s="137">
        <v>0</v>
      </c>
      <c r="B160" s="109">
        <v>0</v>
      </c>
      <c r="C160" s="1" t="str">
        <v>Drill</v>
      </c>
      <c r="D160" s="1">
        <v>1</v>
      </c>
      <c r="E160" s="109">
        <v>0</v>
      </c>
      <c r="F160" s="1" t="str">
        <v>Drill</v>
      </c>
      <c r="G160" s="2">
        <v>1</v>
      </c>
      <c r="H160" s="55">
        <v>2</v>
      </c>
      <c r="I160" s="133"/>
    </row>
    <row r="161" spans="1:9" ht="15" thickBot="1" x14ac:dyDescent="0.35">
      <c r="A161" s="137">
        <v>0</v>
      </c>
      <c r="B161" s="109">
        <v>0</v>
      </c>
      <c r="C161" s="1" t="str">
        <v>R1 Total</v>
      </c>
      <c r="D161" s="48">
        <v>25</v>
      </c>
      <c r="E161" s="109">
        <v>0</v>
      </c>
      <c r="F161" s="1" t="str">
        <v>R2 Total</v>
      </c>
      <c r="G161" s="67">
        <v>23</v>
      </c>
      <c r="H161" s="51">
        <v>48</v>
      </c>
      <c r="I161" s="133"/>
    </row>
    <row r="162" spans="1:9" x14ac:dyDescent="0.3">
      <c r="A162" s="132"/>
      <c r="B162" s="4"/>
      <c r="C162" s="4"/>
      <c r="D162" s="4"/>
      <c r="E162" s="4"/>
      <c r="F162" s="4"/>
      <c r="G162" s="4"/>
      <c r="H162" s="4"/>
      <c r="I162" s="133"/>
    </row>
    <row r="163" spans="1:9" ht="16.2" thickBot="1" x14ac:dyDescent="0.35">
      <c r="A163" s="143" t="str">
        <f>Gunnedah!A4</f>
        <v>Gunnedah</v>
      </c>
      <c r="B163" s="4"/>
      <c r="C163" s="4"/>
      <c r="D163" s="4"/>
      <c r="E163" s="4"/>
      <c r="F163" s="4"/>
      <c r="G163" s="4"/>
      <c r="H163" s="4"/>
      <c r="I163" s="133"/>
    </row>
    <row r="164" spans="1:9" ht="15" thickBot="1" x14ac:dyDescent="0.35">
      <c r="A164" s="144" t="str" cm="1">
        <f t="array" ref="A164:H168">Gunnedah!A19:H23</f>
        <v>Pair Lances</v>
      </c>
      <c r="B164" s="80" t="str">
        <v>Round 1</v>
      </c>
      <c r="C164" s="85">
        <v>0</v>
      </c>
      <c r="D164" s="86">
        <v>0</v>
      </c>
      <c r="E164" s="80" t="str">
        <v>Round 2</v>
      </c>
      <c r="F164" s="85">
        <v>0</v>
      </c>
      <c r="G164" s="86">
        <v>0</v>
      </c>
      <c r="H164" s="51" t="str">
        <v>TOTAL</v>
      </c>
      <c r="I164" s="133"/>
    </row>
    <row r="165" spans="1:9" x14ac:dyDescent="0.3">
      <c r="A165" s="141" t="str">
        <v>Lauren Redgate</v>
      </c>
      <c r="B165" s="3">
        <v>6</v>
      </c>
      <c r="C165" s="3">
        <v>0</v>
      </c>
      <c r="D165" s="46">
        <v>6</v>
      </c>
      <c r="E165" s="3">
        <v>0</v>
      </c>
      <c r="F165" s="3">
        <v>0</v>
      </c>
      <c r="G165" s="66">
        <v>0</v>
      </c>
      <c r="H165" s="52">
        <v>6</v>
      </c>
      <c r="I165" s="133"/>
    </row>
    <row r="166" spans="1:9" x14ac:dyDescent="0.3">
      <c r="A166" s="141" t="str">
        <v>Isabelle Kesby</v>
      </c>
      <c r="B166" s="1">
        <v>6</v>
      </c>
      <c r="C166" s="1">
        <v>6</v>
      </c>
      <c r="D166" s="48">
        <v>12</v>
      </c>
      <c r="E166" s="1">
        <v>6</v>
      </c>
      <c r="F166" s="1">
        <v>4</v>
      </c>
      <c r="G166" s="67">
        <v>10</v>
      </c>
      <c r="H166" s="53">
        <v>22</v>
      </c>
      <c r="I166" s="133"/>
    </row>
    <row r="167" spans="1:9" ht="15" thickBot="1" x14ac:dyDescent="0.35">
      <c r="A167" s="137">
        <v>0</v>
      </c>
      <c r="B167" s="109">
        <v>0</v>
      </c>
      <c r="C167" s="1" t="str">
        <v>Drill</v>
      </c>
      <c r="D167" s="1">
        <v>1</v>
      </c>
      <c r="E167" s="109">
        <v>0</v>
      </c>
      <c r="F167" s="1" t="str">
        <v>Drill</v>
      </c>
      <c r="G167" s="2">
        <v>0</v>
      </c>
      <c r="H167" s="55">
        <v>1</v>
      </c>
      <c r="I167" s="133"/>
    </row>
    <row r="168" spans="1:9" ht="15" thickBot="1" x14ac:dyDescent="0.35">
      <c r="A168" s="137">
        <v>0</v>
      </c>
      <c r="B168" s="109">
        <v>0</v>
      </c>
      <c r="C168" s="1" t="str">
        <v>R1 total</v>
      </c>
      <c r="D168" s="48">
        <v>19</v>
      </c>
      <c r="E168" s="109">
        <v>0</v>
      </c>
      <c r="F168" s="1" t="str">
        <v>R2 Total</v>
      </c>
      <c r="G168" s="67">
        <v>10</v>
      </c>
      <c r="H168" s="51">
        <v>29</v>
      </c>
      <c r="I168" s="133"/>
    </row>
    <row r="169" spans="1:9" ht="15" thickBot="1" x14ac:dyDescent="0.35">
      <c r="A169" s="124"/>
      <c r="B169" s="134"/>
      <c r="C169" s="134"/>
      <c r="D169" s="134"/>
      <c r="E169" s="134"/>
      <c r="F169" s="134"/>
      <c r="G169" s="134"/>
      <c r="H169" s="134"/>
      <c r="I169" s="135"/>
    </row>
    <row r="170" spans="1:9" ht="15" thickBot="1" x14ac:dyDescent="0.35"/>
    <row r="171" spans="1:9" x14ac:dyDescent="0.3">
      <c r="A171" s="129"/>
      <c r="B171" s="130"/>
      <c r="C171" s="130"/>
      <c r="D171" s="130"/>
      <c r="E171" s="130"/>
      <c r="F171" s="130"/>
      <c r="G171" s="130"/>
      <c r="H171" s="130"/>
      <c r="I171" s="131"/>
    </row>
    <row r="172" spans="1:9" ht="16.2" thickBot="1" x14ac:dyDescent="0.35">
      <c r="A172" s="156" t="str">
        <f>Albury!A4</f>
        <v>Albury</v>
      </c>
      <c r="B172" s="4"/>
      <c r="C172" s="4"/>
      <c r="D172" s="4"/>
      <c r="E172" s="4"/>
      <c r="F172" s="4"/>
      <c r="G172" s="4"/>
      <c r="H172" s="4"/>
      <c r="I172" s="133"/>
    </row>
    <row r="173" spans="1:9" ht="15" thickBot="1" x14ac:dyDescent="0.35">
      <c r="A173" s="2" t="str" cm="1">
        <f t="array" ref="A173:H177">Albury!A12:H16</f>
        <v>Pair Lances</v>
      </c>
      <c r="B173" s="80" t="str">
        <v>Round 1</v>
      </c>
      <c r="C173" s="85">
        <v>0</v>
      </c>
      <c r="D173" s="85">
        <v>0</v>
      </c>
      <c r="E173" s="80" t="str">
        <v>Round 2</v>
      </c>
      <c r="F173" s="85">
        <v>0</v>
      </c>
      <c r="G173" s="86">
        <v>0</v>
      </c>
      <c r="H173" s="159" t="str">
        <v>TOTAL</v>
      </c>
      <c r="I173" s="133"/>
    </row>
    <row r="174" spans="1:9" x14ac:dyDescent="0.3">
      <c r="A174" s="1" t="str">
        <v>Jake Van Dorssen</v>
      </c>
      <c r="B174" s="3">
        <v>6</v>
      </c>
      <c r="C174" s="3">
        <v>0</v>
      </c>
      <c r="D174" s="46">
        <v>6</v>
      </c>
      <c r="E174" s="3">
        <v>6</v>
      </c>
      <c r="F174" s="3">
        <v>6</v>
      </c>
      <c r="G174" s="66">
        <v>12</v>
      </c>
      <c r="H174" s="52">
        <v>18</v>
      </c>
      <c r="I174" s="133"/>
    </row>
    <row r="175" spans="1:9" x14ac:dyDescent="0.3">
      <c r="A175" s="1" t="str">
        <v>Neville Rathbone</v>
      </c>
      <c r="B175" s="1">
        <v>6</v>
      </c>
      <c r="C175" s="1">
        <v>6</v>
      </c>
      <c r="D175" s="48">
        <v>12</v>
      </c>
      <c r="E175" s="1">
        <v>0</v>
      </c>
      <c r="F175" s="106">
        <v>6</v>
      </c>
      <c r="G175" s="123">
        <v>6</v>
      </c>
      <c r="H175" s="53">
        <v>18</v>
      </c>
      <c r="I175" s="133"/>
    </row>
    <row r="176" spans="1:9" ht="15" thickBot="1" x14ac:dyDescent="0.35">
      <c r="A176" s="137">
        <v>0</v>
      </c>
      <c r="B176" s="109">
        <v>0</v>
      </c>
      <c r="C176" s="1" t="str">
        <v>Drill</v>
      </c>
      <c r="D176" s="1">
        <v>1.5</v>
      </c>
      <c r="E176" s="109">
        <v>0</v>
      </c>
      <c r="F176" s="1" t="str">
        <v>Drill</v>
      </c>
      <c r="G176" s="2">
        <v>2</v>
      </c>
      <c r="H176" s="55">
        <v>3.5</v>
      </c>
      <c r="I176" s="133"/>
    </row>
    <row r="177" spans="1:9" ht="15" thickBot="1" x14ac:dyDescent="0.35">
      <c r="A177" s="137">
        <v>0</v>
      </c>
      <c r="B177" s="109">
        <v>0</v>
      </c>
      <c r="C177" s="1" t="str">
        <v>R1 Total</v>
      </c>
      <c r="D177" s="48">
        <v>19.5</v>
      </c>
      <c r="E177" s="109">
        <v>0</v>
      </c>
      <c r="F177" s="1" t="str">
        <v>R2 Total</v>
      </c>
      <c r="G177" s="67">
        <v>20</v>
      </c>
      <c r="H177" s="51">
        <v>39.5</v>
      </c>
      <c r="I177" s="133"/>
    </row>
    <row r="178" spans="1:9" x14ac:dyDescent="0.3">
      <c r="A178" s="132"/>
      <c r="B178" s="4"/>
      <c r="C178" s="4"/>
      <c r="D178" s="4"/>
      <c r="E178" s="4"/>
      <c r="F178" s="4"/>
      <c r="G178" s="4"/>
      <c r="H178" s="4"/>
      <c r="I178" s="133"/>
    </row>
    <row r="179" spans="1:9" ht="16.2" thickBot="1" x14ac:dyDescent="0.35">
      <c r="A179" s="156" t="str">
        <f>Albury!A4</f>
        <v>Albury</v>
      </c>
      <c r="B179" s="4"/>
      <c r="C179" s="4"/>
      <c r="D179" s="4"/>
      <c r="E179" s="4"/>
      <c r="F179" s="4"/>
      <c r="G179" s="4"/>
      <c r="H179" s="4"/>
      <c r="I179" s="133"/>
    </row>
    <row r="180" spans="1:9" ht="15" thickBot="1" x14ac:dyDescent="0.35">
      <c r="A180" s="2" t="str" cm="1">
        <f t="array" ref="A180:H184">Albury!A19:H23</f>
        <v>Pair Lances</v>
      </c>
      <c r="B180" s="80" t="str">
        <v>Round 1</v>
      </c>
      <c r="C180" s="85">
        <v>0</v>
      </c>
      <c r="D180" s="86">
        <v>0</v>
      </c>
      <c r="E180" s="80" t="str">
        <v>Round 2</v>
      </c>
      <c r="F180" s="85">
        <v>0</v>
      </c>
      <c r="G180" s="86">
        <v>0</v>
      </c>
      <c r="H180" s="51" t="str">
        <v>TOTAL</v>
      </c>
      <c r="I180" s="133"/>
    </row>
    <row r="181" spans="1:9" x14ac:dyDescent="0.3">
      <c r="A181" s="1" t="str">
        <v>Byron Biffin</v>
      </c>
      <c r="B181" s="3">
        <v>6</v>
      </c>
      <c r="C181" s="3">
        <v>6</v>
      </c>
      <c r="D181" s="46">
        <v>12</v>
      </c>
      <c r="E181" s="3">
        <v>6</v>
      </c>
      <c r="F181" s="3">
        <v>6</v>
      </c>
      <c r="G181" s="66">
        <v>12</v>
      </c>
      <c r="H181" s="120">
        <v>24</v>
      </c>
      <c r="I181" s="133"/>
    </row>
    <row r="182" spans="1:9" x14ac:dyDescent="0.3">
      <c r="A182" s="1" t="str">
        <v>SPARE</v>
      </c>
      <c r="B182" s="1">
        <v>6</v>
      </c>
      <c r="C182" s="1">
        <v>6</v>
      </c>
      <c r="D182" s="48">
        <v>12</v>
      </c>
      <c r="E182" s="1">
        <v>6</v>
      </c>
      <c r="F182" s="1">
        <v>6</v>
      </c>
      <c r="G182" s="67">
        <v>12</v>
      </c>
      <c r="H182" s="53">
        <v>24</v>
      </c>
      <c r="I182" s="133"/>
    </row>
    <row r="183" spans="1:9" ht="15" thickBot="1" x14ac:dyDescent="0.35">
      <c r="A183" s="137">
        <v>0</v>
      </c>
      <c r="B183" s="109">
        <v>0</v>
      </c>
      <c r="C183" s="1" t="str">
        <v>Drill</v>
      </c>
      <c r="D183" s="48">
        <v>1</v>
      </c>
      <c r="E183" s="109">
        <v>0</v>
      </c>
      <c r="F183" s="1" t="str">
        <v>Drill</v>
      </c>
      <c r="G183" s="2">
        <v>1</v>
      </c>
      <c r="H183" s="121">
        <v>2</v>
      </c>
      <c r="I183" s="133"/>
    </row>
    <row r="184" spans="1:9" ht="15" thickBot="1" x14ac:dyDescent="0.35">
      <c r="A184" s="137">
        <v>0</v>
      </c>
      <c r="B184" s="109">
        <v>0</v>
      </c>
      <c r="C184" s="1" t="str">
        <v>R1 total</v>
      </c>
      <c r="D184" s="48">
        <v>25</v>
      </c>
      <c r="E184" s="109">
        <v>0</v>
      </c>
      <c r="F184" s="1" t="str">
        <v>R2 Total</v>
      </c>
      <c r="G184" s="67">
        <v>25</v>
      </c>
      <c r="H184" s="51">
        <v>50</v>
      </c>
      <c r="I184" s="133"/>
    </row>
    <row r="185" spans="1:9" ht="15" thickBot="1" x14ac:dyDescent="0.35">
      <c r="A185" s="124"/>
      <c r="B185" s="134"/>
      <c r="C185" s="134"/>
      <c r="D185" s="134"/>
      <c r="E185" s="134"/>
      <c r="F185" s="134"/>
      <c r="G185" s="134"/>
      <c r="H185" s="134"/>
      <c r="I185" s="135"/>
    </row>
    <row r="186" spans="1:9" ht="15" thickBot="1" x14ac:dyDescent="0.35"/>
    <row r="187" spans="1:9" x14ac:dyDescent="0.3">
      <c r="A187" s="129"/>
      <c r="B187" s="130"/>
      <c r="C187" s="130"/>
      <c r="D187" s="130"/>
      <c r="E187" s="130"/>
      <c r="F187" s="130"/>
      <c r="G187" s="130"/>
      <c r="H187" s="130"/>
      <c r="I187" s="131"/>
    </row>
    <row r="188" spans="1:9" ht="16.2" thickBot="1" x14ac:dyDescent="0.35">
      <c r="A188" s="145" t="str">
        <f>'11 Light Horse'!A4</f>
        <v>11th Light Horse</v>
      </c>
      <c r="B188" s="4"/>
      <c r="C188" s="4"/>
      <c r="D188" s="4"/>
      <c r="E188" s="4"/>
      <c r="F188" s="4"/>
      <c r="G188" s="4"/>
      <c r="H188" s="4"/>
      <c r="I188" s="133"/>
    </row>
    <row r="189" spans="1:9" ht="15" thickBot="1" x14ac:dyDescent="0.35">
      <c r="A189" s="144" t="str" cm="1">
        <f t="array" ref="A189:H193">'11 Light Horse'!A12:H16</f>
        <v>Pair Lances</v>
      </c>
      <c r="B189" s="129" t="str">
        <v>Round 1</v>
      </c>
      <c r="C189" s="138">
        <v>0</v>
      </c>
      <c r="D189" s="139">
        <v>0</v>
      </c>
      <c r="E189" s="129" t="str">
        <v>Round 2</v>
      </c>
      <c r="F189" s="138">
        <v>0</v>
      </c>
      <c r="G189" s="139">
        <v>0</v>
      </c>
      <c r="H189" s="49" t="str">
        <v>TOTAL</v>
      </c>
      <c r="I189" s="133"/>
    </row>
    <row r="190" spans="1:9" x14ac:dyDescent="0.3">
      <c r="A190" s="144" t="str">
        <v>Donna Davidson</v>
      </c>
      <c r="B190" s="1">
        <v>6</v>
      </c>
      <c r="C190" s="1">
        <v>6</v>
      </c>
      <c r="D190" s="48">
        <v>12</v>
      </c>
      <c r="E190" s="1">
        <v>6</v>
      </c>
      <c r="F190" s="1">
        <v>4</v>
      </c>
      <c r="G190" s="67">
        <v>10</v>
      </c>
      <c r="H190" s="52">
        <v>22</v>
      </c>
      <c r="I190" s="133"/>
    </row>
    <row r="191" spans="1:9" x14ac:dyDescent="0.3">
      <c r="A191" s="144" t="str">
        <v>Bruce Smith</v>
      </c>
      <c r="B191" s="1">
        <v>6</v>
      </c>
      <c r="C191" s="1">
        <v>6</v>
      </c>
      <c r="D191" s="48">
        <v>12</v>
      </c>
      <c r="E191" s="1">
        <v>6</v>
      </c>
      <c r="F191" s="1">
        <v>0</v>
      </c>
      <c r="G191" s="67">
        <v>6</v>
      </c>
      <c r="H191" s="53">
        <v>18</v>
      </c>
      <c r="I191" s="133"/>
    </row>
    <row r="192" spans="1:9" ht="15" thickBot="1" x14ac:dyDescent="0.35">
      <c r="A192" s="137">
        <v>0</v>
      </c>
      <c r="B192" s="109">
        <v>0</v>
      </c>
      <c r="C192" s="1" t="str">
        <v>Drill</v>
      </c>
      <c r="D192" s="1">
        <v>2</v>
      </c>
      <c r="E192" s="109">
        <v>0</v>
      </c>
      <c r="F192" s="1" t="str">
        <v>Drill</v>
      </c>
      <c r="G192" s="2">
        <v>1.5</v>
      </c>
      <c r="H192" s="55">
        <v>3.5</v>
      </c>
      <c r="I192" s="133"/>
    </row>
    <row r="193" spans="1:9" ht="15" thickBot="1" x14ac:dyDescent="0.35">
      <c r="A193" s="137">
        <v>0</v>
      </c>
      <c r="B193" s="109">
        <v>0</v>
      </c>
      <c r="C193" s="1" t="str">
        <v>R1 Total</v>
      </c>
      <c r="D193" s="48">
        <v>26</v>
      </c>
      <c r="E193" s="109">
        <v>0</v>
      </c>
      <c r="F193" s="1" t="str">
        <v>R2 Total</v>
      </c>
      <c r="G193" s="67">
        <v>17.5</v>
      </c>
      <c r="H193" s="51">
        <v>43.5</v>
      </c>
      <c r="I193" s="133"/>
    </row>
    <row r="194" spans="1:9" x14ac:dyDescent="0.3">
      <c r="A194" s="132"/>
      <c r="B194" s="4"/>
      <c r="C194" s="4"/>
      <c r="D194" s="4"/>
      <c r="E194" s="4"/>
      <c r="F194" s="4"/>
      <c r="G194" s="4"/>
      <c r="H194" s="4"/>
      <c r="I194" s="133"/>
    </row>
    <row r="195" spans="1:9" ht="16.2" thickBot="1" x14ac:dyDescent="0.35">
      <c r="A195" s="145" t="str">
        <f>'11 Light Horse'!A4</f>
        <v>11th Light Horse</v>
      </c>
      <c r="B195" s="4"/>
      <c r="C195" s="4"/>
      <c r="D195" s="4"/>
      <c r="E195" s="4"/>
      <c r="F195" s="4"/>
      <c r="G195" s="4"/>
      <c r="H195" s="4"/>
      <c r="I195" s="133"/>
    </row>
    <row r="196" spans="1:9" ht="15" thickBot="1" x14ac:dyDescent="0.35">
      <c r="A196" s="144" t="str" cm="1">
        <f t="array" ref="A196:H200">'11 Light Horse'!A19:H23</f>
        <v>Pair Lances</v>
      </c>
      <c r="B196" s="80" t="str">
        <v>Round 1</v>
      </c>
      <c r="C196" s="85">
        <v>0</v>
      </c>
      <c r="D196" s="86">
        <v>0</v>
      </c>
      <c r="E196" s="80" t="str">
        <v>Round 2</v>
      </c>
      <c r="F196" s="85">
        <v>0</v>
      </c>
      <c r="G196" s="86">
        <v>0</v>
      </c>
      <c r="H196" s="51" t="str">
        <v>TOTAL</v>
      </c>
      <c r="I196" s="133"/>
    </row>
    <row r="197" spans="1:9" x14ac:dyDescent="0.3">
      <c r="A197" s="141" t="str">
        <v>Ian Curtis</v>
      </c>
      <c r="B197" s="3">
        <v>6</v>
      </c>
      <c r="C197" s="3">
        <v>6</v>
      </c>
      <c r="D197" s="46">
        <v>12</v>
      </c>
      <c r="E197" s="3">
        <v>6</v>
      </c>
      <c r="F197" s="3">
        <v>0</v>
      </c>
      <c r="G197" s="66">
        <v>6</v>
      </c>
      <c r="H197" s="52">
        <v>18</v>
      </c>
      <c r="I197" s="133"/>
    </row>
    <row r="198" spans="1:9" x14ac:dyDescent="0.3">
      <c r="A198" s="141" t="str">
        <v>Greg Chandler</v>
      </c>
      <c r="B198" s="1">
        <v>6</v>
      </c>
      <c r="C198" s="1">
        <v>6</v>
      </c>
      <c r="D198" s="48">
        <v>12</v>
      </c>
      <c r="E198" s="1">
        <v>6</v>
      </c>
      <c r="F198" s="1">
        <v>6</v>
      </c>
      <c r="G198" s="67">
        <v>12</v>
      </c>
      <c r="H198" s="53">
        <v>24</v>
      </c>
      <c r="I198" s="133"/>
    </row>
    <row r="199" spans="1:9" ht="15" thickBot="1" x14ac:dyDescent="0.35">
      <c r="A199" s="137">
        <v>0</v>
      </c>
      <c r="B199" s="109">
        <v>0</v>
      </c>
      <c r="C199" s="1" t="str">
        <v>Drill</v>
      </c>
      <c r="D199" s="1">
        <v>1</v>
      </c>
      <c r="E199" s="109">
        <v>0</v>
      </c>
      <c r="F199" s="1" t="str">
        <v>Drill</v>
      </c>
      <c r="G199" s="2">
        <v>1</v>
      </c>
      <c r="H199" s="55">
        <v>2</v>
      </c>
      <c r="I199" s="133"/>
    </row>
    <row r="200" spans="1:9" ht="15" thickBot="1" x14ac:dyDescent="0.35">
      <c r="A200" s="137">
        <v>0</v>
      </c>
      <c r="B200" s="109">
        <v>0</v>
      </c>
      <c r="C200" s="1" t="str">
        <v>R1 total</v>
      </c>
      <c r="D200" s="48">
        <v>25</v>
      </c>
      <c r="E200" s="109">
        <v>0</v>
      </c>
      <c r="F200" s="1" t="str">
        <v>R2 Total</v>
      </c>
      <c r="G200" s="67">
        <v>19</v>
      </c>
      <c r="H200" s="51">
        <v>44</v>
      </c>
      <c r="I200" s="133"/>
    </row>
    <row r="201" spans="1:9" ht="15" thickBot="1" x14ac:dyDescent="0.35">
      <c r="A201" s="124"/>
      <c r="B201" s="134"/>
      <c r="C201" s="134"/>
      <c r="D201" s="134"/>
      <c r="E201" s="134"/>
      <c r="F201" s="134"/>
      <c r="G201" s="134"/>
      <c r="H201" s="134"/>
      <c r="I201" s="135"/>
    </row>
  </sheetData>
  <sheetProtection sheet="1" objects="1" scenarios="1" selectLockedCells="1" selectUnlockedCells="1"/>
  <sortState xmlns:xlrd2="http://schemas.microsoft.com/office/spreadsheetml/2017/richdata2" ref="H4:L26">
    <sortCondition ref="K4:K26"/>
    <sortCondition descending="1" ref="L4:L26"/>
  </sortState>
  <pageMargins left="0.7" right="0.7" top="0.75" bottom="0.75" header="0.3" footer="0.3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E2F5C-ABD7-44FC-AECE-693F894C657B}">
  <sheetPr codeName="Sheet5"/>
  <dimension ref="A1:I206"/>
  <sheetViews>
    <sheetView topLeftCell="A2" workbookViewId="0">
      <selection activeCell="J1" sqref="J1"/>
    </sheetView>
  </sheetViews>
  <sheetFormatPr defaultRowHeight="14.4" x14ac:dyDescent="0.3"/>
  <cols>
    <col min="1" max="1" width="18.6640625" bestFit="1" customWidth="1"/>
    <col min="2" max="2" width="15.33203125" bestFit="1" customWidth="1"/>
    <col min="3" max="3" width="15.109375" bestFit="1" customWidth="1"/>
    <col min="11" max="11" width="19.21875" bestFit="1" customWidth="1"/>
    <col min="12" max="12" width="15.33203125" bestFit="1" customWidth="1"/>
    <col min="13" max="13" width="15.109375" bestFit="1" customWidth="1"/>
  </cols>
  <sheetData>
    <row r="1" spans="1:6" ht="18" x14ac:dyDescent="0.35">
      <c r="A1" s="140" t="s">
        <v>8</v>
      </c>
    </row>
    <row r="2" spans="1:6" ht="43.2" x14ac:dyDescent="0.3">
      <c r="A2" s="237" t="s">
        <v>55</v>
      </c>
      <c r="B2" s="237" t="s">
        <v>88</v>
      </c>
      <c r="C2" s="237" t="s">
        <v>89</v>
      </c>
      <c r="D2" s="237" t="s">
        <v>0</v>
      </c>
      <c r="E2" s="238" t="s">
        <v>80</v>
      </c>
    </row>
    <row r="3" spans="1:6" ht="15.6" x14ac:dyDescent="0.3">
      <c r="A3" s="239" t="s">
        <v>151</v>
      </c>
      <c r="B3" s="150"/>
      <c r="C3" s="150"/>
      <c r="D3" s="150"/>
      <c r="E3" s="150"/>
    </row>
    <row r="4" spans="1:6" x14ac:dyDescent="0.3">
      <c r="A4" s="48" t="s">
        <v>87</v>
      </c>
      <c r="B4" s="48" t="s">
        <v>74</v>
      </c>
      <c r="C4" s="48" t="s">
        <v>123</v>
      </c>
      <c r="D4" s="48" t="s">
        <v>6</v>
      </c>
      <c r="E4" s="50">
        <v>47.5</v>
      </c>
      <c r="F4" s="48">
        <v>1</v>
      </c>
    </row>
    <row r="5" spans="1:6" x14ac:dyDescent="0.3">
      <c r="A5" s="48" t="s">
        <v>56</v>
      </c>
      <c r="B5" s="48" t="s">
        <v>57</v>
      </c>
      <c r="C5" s="48" t="s">
        <v>58</v>
      </c>
      <c r="D5" s="48" t="s">
        <v>6</v>
      </c>
      <c r="E5" s="50">
        <v>47</v>
      </c>
      <c r="F5" s="48">
        <v>2</v>
      </c>
    </row>
    <row r="6" spans="1:6" x14ac:dyDescent="0.3">
      <c r="A6" s="150" t="s">
        <v>56</v>
      </c>
      <c r="B6" s="150" t="s">
        <v>60</v>
      </c>
      <c r="C6" s="150" t="s">
        <v>59</v>
      </c>
      <c r="D6" s="150" t="s">
        <v>6</v>
      </c>
      <c r="E6" s="237">
        <v>46</v>
      </c>
    </row>
    <row r="7" spans="1:6" x14ac:dyDescent="0.3">
      <c r="A7" s="150" t="s">
        <v>93</v>
      </c>
      <c r="B7" s="150" t="s">
        <v>72</v>
      </c>
      <c r="C7" s="150" t="s">
        <v>115</v>
      </c>
      <c r="D7" s="150" t="s">
        <v>6</v>
      </c>
      <c r="E7" s="237">
        <v>45</v>
      </c>
    </row>
    <row r="8" spans="1:6" x14ac:dyDescent="0.3">
      <c r="A8" s="150" t="s">
        <v>104</v>
      </c>
      <c r="B8" s="150" t="s">
        <v>73</v>
      </c>
      <c r="C8" s="150" t="s">
        <v>72</v>
      </c>
      <c r="D8" s="150" t="s">
        <v>6</v>
      </c>
      <c r="E8" s="237">
        <v>43.5</v>
      </c>
    </row>
    <row r="9" spans="1:6" x14ac:dyDescent="0.3">
      <c r="A9" s="150" t="s">
        <v>94</v>
      </c>
      <c r="B9" s="150" t="s">
        <v>66</v>
      </c>
      <c r="C9" s="150" t="s">
        <v>112</v>
      </c>
      <c r="D9" s="150" t="s">
        <v>6</v>
      </c>
      <c r="E9" s="237">
        <v>40</v>
      </c>
    </row>
    <row r="10" spans="1:6" x14ac:dyDescent="0.3">
      <c r="A10" s="150" t="s">
        <v>104</v>
      </c>
      <c r="B10" s="150" t="s">
        <v>105</v>
      </c>
      <c r="C10" s="150" t="s">
        <v>106</v>
      </c>
      <c r="D10" s="150" t="s">
        <v>6</v>
      </c>
      <c r="E10" s="237">
        <v>40</v>
      </c>
    </row>
    <row r="11" spans="1:6" x14ac:dyDescent="0.3">
      <c r="A11" s="150" t="s">
        <v>100</v>
      </c>
      <c r="B11" s="150" t="s">
        <v>101</v>
      </c>
      <c r="C11" s="150" t="s">
        <v>102</v>
      </c>
      <c r="D11" s="150" t="s">
        <v>6</v>
      </c>
      <c r="E11" s="237">
        <v>36</v>
      </c>
    </row>
    <row r="12" spans="1:6" x14ac:dyDescent="0.3">
      <c r="A12" s="150" t="s">
        <v>61</v>
      </c>
      <c r="B12" s="150" t="s">
        <v>62</v>
      </c>
      <c r="C12" s="150" t="s">
        <v>99</v>
      </c>
      <c r="D12" s="150" t="s">
        <v>6</v>
      </c>
      <c r="E12" s="237">
        <v>33.5</v>
      </c>
    </row>
    <row r="13" spans="1:6" x14ac:dyDescent="0.3">
      <c r="A13" s="150" t="s">
        <v>87</v>
      </c>
      <c r="B13" s="150" t="s">
        <v>53</v>
      </c>
      <c r="C13" s="150" t="s">
        <v>54</v>
      </c>
      <c r="D13" s="150" t="s">
        <v>6</v>
      </c>
      <c r="E13" s="237">
        <v>31.5</v>
      </c>
    </row>
    <row r="14" spans="1:6" x14ac:dyDescent="0.3">
      <c r="A14" s="237" t="s">
        <v>83</v>
      </c>
      <c r="B14" s="150"/>
      <c r="C14" s="150"/>
      <c r="D14" s="150"/>
      <c r="E14" s="237"/>
    </row>
    <row r="15" spans="1:6" x14ac:dyDescent="0.3">
      <c r="A15" s="48" t="s">
        <v>93</v>
      </c>
      <c r="B15" s="48" t="s">
        <v>113</v>
      </c>
      <c r="C15" s="48" t="s">
        <v>114</v>
      </c>
      <c r="D15" s="48" t="s">
        <v>4</v>
      </c>
      <c r="E15" s="50">
        <v>42</v>
      </c>
      <c r="F15" s="48">
        <v>1</v>
      </c>
    </row>
    <row r="16" spans="1:6" x14ac:dyDescent="0.3">
      <c r="A16" s="48" t="s">
        <v>86</v>
      </c>
      <c r="B16" s="48" t="s">
        <v>3</v>
      </c>
      <c r="C16" s="48" t="s">
        <v>1</v>
      </c>
      <c r="D16" s="48" t="s">
        <v>4</v>
      </c>
      <c r="E16" s="50">
        <v>39.5</v>
      </c>
      <c r="F16" s="48">
        <v>2</v>
      </c>
    </row>
    <row r="17" spans="1:9" x14ac:dyDescent="0.3">
      <c r="A17" s="150" t="s">
        <v>94</v>
      </c>
      <c r="B17" s="150" t="s">
        <v>65</v>
      </c>
      <c r="C17" s="150" t="s">
        <v>130</v>
      </c>
      <c r="D17" s="150" t="s">
        <v>4</v>
      </c>
      <c r="E17" s="237">
        <v>32</v>
      </c>
    </row>
    <row r="18" spans="1:9" x14ac:dyDescent="0.3">
      <c r="A18" s="150" t="s">
        <v>61</v>
      </c>
      <c r="B18" s="150" t="s">
        <v>97</v>
      </c>
      <c r="C18" s="150" t="s">
        <v>98</v>
      </c>
      <c r="D18" s="150" t="s">
        <v>4</v>
      </c>
      <c r="E18" s="237">
        <v>28.5</v>
      </c>
    </row>
    <row r="19" spans="1:9" x14ac:dyDescent="0.3">
      <c r="A19" s="150" t="s">
        <v>63</v>
      </c>
      <c r="B19" s="150" t="s">
        <v>64</v>
      </c>
      <c r="C19" s="150" t="s">
        <v>111</v>
      </c>
      <c r="D19" s="150" t="s">
        <v>4</v>
      </c>
      <c r="E19" s="237">
        <v>26.5</v>
      </c>
    </row>
    <row r="20" spans="1:9" x14ac:dyDescent="0.3">
      <c r="A20" s="150" t="s">
        <v>63</v>
      </c>
      <c r="B20" s="150" t="s">
        <v>79</v>
      </c>
      <c r="C20" s="150" t="s">
        <v>110</v>
      </c>
      <c r="D20" s="150" t="s">
        <v>4</v>
      </c>
      <c r="E20" s="237">
        <v>19.5</v>
      </c>
    </row>
    <row r="21" spans="1:9" x14ac:dyDescent="0.3">
      <c r="A21" s="150" t="s">
        <v>75</v>
      </c>
      <c r="B21" s="150" t="s">
        <v>77</v>
      </c>
      <c r="C21" s="150" t="s">
        <v>108</v>
      </c>
      <c r="D21" s="150" t="s">
        <v>4</v>
      </c>
      <c r="E21" s="237">
        <v>19.5</v>
      </c>
    </row>
    <row r="22" spans="1:9" x14ac:dyDescent="0.3">
      <c r="A22" s="237" t="s">
        <v>84</v>
      </c>
      <c r="B22" s="150"/>
      <c r="C22" s="150"/>
      <c r="D22" s="150"/>
      <c r="E22" s="237"/>
    </row>
    <row r="23" spans="1:9" x14ac:dyDescent="0.3">
      <c r="A23" s="48" t="s">
        <v>75</v>
      </c>
      <c r="B23" s="48" t="s">
        <v>107</v>
      </c>
      <c r="C23" s="48" t="s">
        <v>109</v>
      </c>
      <c r="D23" s="48" t="s">
        <v>5</v>
      </c>
      <c r="E23" s="50">
        <v>44</v>
      </c>
      <c r="F23" s="48">
        <v>1</v>
      </c>
    </row>
    <row r="24" spans="1:9" x14ac:dyDescent="0.3">
      <c r="A24" s="48" t="s">
        <v>78</v>
      </c>
      <c r="B24" s="48" t="s">
        <v>116</v>
      </c>
      <c r="C24" s="48" t="s">
        <v>117</v>
      </c>
      <c r="D24" s="48" t="s">
        <v>5</v>
      </c>
      <c r="E24" s="50">
        <v>30.5</v>
      </c>
      <c r="F24" s="48">
        <v>2</v>
      </c>
    </row>
    <row r="25" spans="1:9" x14ac:dyDescent="0.3">
      <c r="A25" s="150" t="s">
        <v>86</v>
      </c>
      <c r="B25" s="150" t="s">
        <v>76</v>
      </c>
      <c r="C25" s="150" t="s">
        <v>2</v>
      </c>
      <c r="D25" s="150" t="s">
        <v>5</v>
      </c>
      <c r="E25" s="237">
        <v>27</v>
      </c>
    </row>
    <row r="26" spans="1:9" x14ac:dyDescent="0.3">
      <c r="A26" s="89"/>
      <c r="B26" s="89"/>
      <c r="C26" s="89"/>
      <c r="D26" s="89"/>
      <c r="E26" s="90"/>
    </row>
    <row r="27" spans="1:9" x14ac:dyDescent="0.3">
      <c r="A27" s="89"/>
      <c r="B27" s="89"/>
      <c r="C27" s="89"/>
      <c r="D27" s="89"/>
      <c r="E27" s="90"/>
    </row>
    <row r="28" spans="1:9" x14ac:dyDescent="0.3">
      <c r="A28" s="89"/>
      <c r="B28" s="89"/>
      <c r="C28" s="89"/>
      <c r="D28" s="89"/>
      <c r="E28" s="90"/>
    </row>
    <row r="29" spans="1:9" x14ac:dyDescent="0.3">
      <c r="A29" s="89"/>
      <c r="B29" s="89"/>
      <c r="C29" s="89"/>
      <c r="D29" s="89"/>
      <c r="E29" s="90"/>
    </row>
    <row r="30" spans="1:9" ht="15" thickBot="1" x14ac:dyDescent="0.35"/>
    <row r="31" spans="1:9" x14ac:dyDescent="0.3">
      <c r="A31" s="129"/>
      <c r="B31" s="130"/>
      <c r="C31" s="130"/>
      <c r="D31" s="130"/>
      <c r="E31" s="130"/>
      <c r="F31" s="130"/>
      <c r="G31" s="130"/>
      <c r="H31" s="130"/>
      <c r="I31" s="131"/>
    </row>
    <row r="32" spans="1:9" ht="16.2" thickBot="1" x14ac:dyDescent="0.35">
      <c r="A32" s="147" t="str">
        <f>'Maitland BLK'!A4</f>
        <v>Maitland Black</v>
      </c>
      <c r="B32" s="4"/>
      <c r="C32" s="4"/>
      <c r="D32" s="4"/>
      <c r="E32" s="4"/>
      <c r="F32" s="4"/>
      <c r="G32" s="4"/>
      <c r="H32" s="4"/>
      <c r="I32" s="133"/>
    </row>
    <row r="33" spans="1:9" ht="15" thickBot="1" x14ac:dyDescent="0.35">
      <c r="A33" s="144" t="str" cm="1">
        <f t="array" ref="A33:H37">'Maitland BLK'!L12:S16</f>
        <v>Pair Swords</v>
      </c>
      <c r="B33" s="80" t="str">
        <v>Round 1</v>
      </c>
      <c r="C33" s="85">
        <v>0</v>
      </c>
      <c r="D33" s="86">
        <v>0</v>
      </c>
      <c r="E33" s="80" t="str">
        <v>Round 2</v>
      </c>
      <c r="F33" s="85">
        <v>0</v>
      </c>
      <c r="G33" s="86">
        <v>0</v>
      </c>
      <c r="H33" s="49" t="str">
        <v>TOTAL</v>
      </c>
      <c r="I33" s="133"/>
    </row>
    <row r="34" spans="1:9" x14ac:dyDescent="0.3">
      <c r="A34" s="141" t="str">
        <v>Cameron Ninness</v>
      </c>
      <c r="B34" s="3">
        <v>6</v>
      </c>
      <c r="C34" s="3">
        <v>6</v>
      </c>
      <c r="D34" s="46">
        <v>12</v>
      </c>
      <c r="E34" s="3">
        <v>6</v>
      </c>
      <c r="F34" s="3">
        <v>6</v>
      </c>
      <c r="G34" s="66">
        <v>12</v>
      </c>
      <c r="H34" s="52">
        <v>24</v>
      </c>
      <c r="I34" s="133"/>
    </row>
    <row r="35" spans="1:9" x14ac:dyDescent="0.3">
      <c r="A35" s="141" t="str">
        <v>Jamie Banister</v>
      </c>
      <c r="B35" s="1">
        <v>6</v>
      </c>
      <c r="C35" s="1">
        <v>6</v>
      </c>
      <c r="D35" s="48">
        <v>12</v>
      </c>
      <c r="E35" s="1">
        <v>6</v>
      </c>
      <c r="F35" s="1">
        <v>0</v>
      </c>
      <c r="G35" s="67">
        <v>6</v>
      </c>
      <c r="H35" s="120">
        <v>18</v>
      </c>
      <c r="I35" s="133"/>
    </row>
    <row r="36" spans="1:9" ht="15" thickBot="1" x14ac:dyDescent="0.35">
      <c r="A36" s="137">
        <v>0</v>
      </c>
      <c r="B36" s="109">
        <v>0</v>
      </c>
      <c r="C36" s="1" t="str">
        <v>Drill</v>
      </c>
      <c r="D36" s="1">
        <v>2.5</v>
      </c>
      <c r="E36" s="109">
        <v>0</v>
      </c>
      <c r="F36" s="1" t="str">
        <v>Drill</v>
      </c>
      <c r="G36" s="2">
        <v>3</v>
      </c>
      <c r="H36" s="55">
        <v>5.5</v>
      </c>
      <c r="I36" s="133"/>
    </row>
    <row r="37" spans="1:9" ht="15" thickBot="1" x14ac:dyDescent="0.35">
      <c r="A37" s="137">
        <v>0</v>
      </c>
      <c r="B37" s="109">
        <v>0</v>
      </c>
      <c r="C37" s="1" t="str">
        <v>R1 total</v>
      </c>
      <c r="D37" s="48">
        <v>26.5</v>
      </c>
      <c r="E37" s="109">
        <v>0</v>
      </c>
      <c r="F37" s="1" t="str">
        <v>R2 Total</v>
      </c>
      <c r="G37" s="67">
        <v>21</v>
      </c>
      <c r="H37" s="51">
        <v>47.5</v>
      </c>
      <c r="I37" s="133"/>
    </row>
    <row r="38" spans="1:9" x14ac:dyDescent="0.3">
      <c r="A38" s="132"/>
      <c r="B38" s="4"/>
      <c r="C38" s="4"/>
      <c r="D38" s="4"/>
      <c r="E38" s="4"/>
      <c r="F38" s="4"/>
      <c r="G38" s="4"/>
      <c r="H38" s="4"/>
      <c r="I38" s="133"/>
    </row>
    <row r="39" spans="1:9" ht="16.2" thickBot="1" x14ac:dyDescent="0.35">
      <c r="A39" s="147" t="str">
        <f>'Maitland BLK'!A4</f>
        <v>Maitland Black</v>
      </c>
      <c r="B39" s="4"/>
      <c r="C39" s="4"/>
      <c r="D39" s="4"/>
      <c r="E39" s="4"/>
      <c r="F39" s="4"/>
      <c r="G39" s="4"/>
      <c r="H39" s="4"/>
      <c r="I39" s="133"/>
    </row>
    <row r="40" spans="1:9" ht="15" thickBot="1" x14ac:dyDescent="0.35">
      <c r="A40" s="144" t="str" cm="1">
        <f t="array" ref="A40:H44">'Maitland BLK'!L19:S23</f>
        <v>Pair Swords</v>
      </c>
      <c r="B40" s="80" t="str">
        <v>Round 1</v>
      </c>
      <c r="C40" s="85">
        <v>0</v>
      </c>
      <c r="D40" s="86">
        <v>0</v>
      </c>
      <c r="E40" s="80" t="str">
        <v>Round 2</v>
      </c>
      <c r="F40" s="85">
        <v>0</v>
      </c>
      <c r="G40" s="86">
        <v>0</v>
      </c>
      <c r="H40" s="51" t="str">
        <v>TOTAL</v>
      </c>
      <c r="I40" s="133"/>
    </row>
    <row r="41" spans="1:9" x14ac:dyDescent="0.3">
      <c r="A41" s="141" t="str">
        <v>Michelle Gorey</v>
      </c>
      <c r="B41" s="3">
        <v>0</v>
      </c>
      <c r="C41" s="3">
        <v>0</v>
      </c>
      <c r="D41" s="46">
        <v>0</v>
      </c>
      <c r="E41" s="3">
        <v>6</v>
      </c>
      <c r="F41" s="3">
        <v>6</v>
      </c>
      <c r="G41" s="66">
        <v>12</v>
      </c>
      <c r="H41" s="52">
        <v>12</v>
      </c>
      <c r="I41" s="133"/>
    </row>
    <row r="42" spans="1:9" x14ac:dyDescent="0.3">
      <c r="A42" s="141" t="str">
        <v>Phil Logue</v>
      </c>
      <c r="B42" s="1">
        <v>6</v>
      </c>
      <c r="C42" s="1">
        <v>0</v>
      </c>
      <c r="D42" s="48">
        <v>6</v>
      </c>
      <c r="E42" s="1">
        <v>6</v>
      </c>
      <c r="F42" s="1">
        <v>4</v>
      </c>
      <c r="G42" s="67">
        <v>10</v>
      </c>
      <c r="H42" s="53">
        <v>16</v>
      </c>
      <c r="I42" s="133"/>
    </row>
    <row r="43" spans="1:9" ht="15" thickBot="1" x14ac:dyDescent="0.35">
      <c r="A43" s="137">
        <v>0</v>
      </c>
      <c r="B43" s="109">
        <v>0</v>
      </c>
      <c r="C43" s="1" t="str">
        <v>Drill</v>
      </c>
      <c r="D43" s="48">
        <v>1.5</v>
      </c>
      <c r="E43" s="109">
        <v>0</v>
      </c>
      <c r="F43" s="1" t="str">
        <v>Drill</v>
      </c>
      <c r="G43" s="2">
        <v>2</v>
      </c>
      <c r="H43" s="55">
        <v>3.5</v>
      </c>
      <c r="I43" s="133"/>
    </row>
    <row r="44" spans="1:9" ht="15" thickBot="1" x14ac:dyDescent="0.35">
      <c r="A44" s="137">
        <v>0</v>
      </c>
      <c r="B44" s="109">
        <v>0</v>
      </c>
      <c r="C44" s="1" t="str">
        <v>R1 total</v>
      </c>
      <c r="D44" s="48">
        <v>7.5</v>
      </c>
      <c r="E44" s="109">
        <v>0</v>
      </c>
      <c r="F44" s="1" t="str">
        <v>R2 Total</v>
      </c>
      <c r="G44" s="67">
        <v>24</v>
      </c>
      <c r="H44" s="51">
        <v>31.5</v>
      </c>
      <c r="I44" s="133"/>
    </row>
    <row r="45" spans="1:9" ht="15" thickBot="1" x14ac:dyDescent="0.35">
      <c r="A45" s="124"/>
      <c r="B45" s="134"/>
      <c r="C45" s="134"/>
      <c r="D45" s="134"/>
      <c r="E45" s="134"/>
      <c r="F45" s="134"/>
      <c r="G45" s="134"/>
      <c r="H45" s="134"/>
      <c r="I45" s="135"/>
    </row>
    <row r="46" spans="1:9" ht="15" thickBot="1" x14ac:dyDescent="0.35"/>
    <row r="47" spans="1:9" x14ac:dyDescent="0.3">
      <c r="A47" s="129"/>
      <c r="B47" s="130"/>
      <c r="C47" s="130"/>
      <c r="D47" s="130"/>
      <c r="E47" s="130"/>
      <c r="F47" s="130"/>
      <c r="G47" s="130"/>
      <c r="H47" s="130"/>
      <c r="I47" s="131"/>
    </row>
    <row r="48" spans="1:9" ht="16.2" thickBot="1" x14ac:dyDescent="0.35">
      <c r="A48" s="143" t="str">
        <f>'Tamworth '!A4</f>
        <v>Tamworth</v>
      </c>
      <c r="B48" s="4"/>
      <c r="C48" s="4"/>
      <c r="D48" s="4"/>
      <c r="E48" s="4"/>
      <c r="F48" s="4"/>
      <c r="G48" s="4"/>
      <c r="H48" s="4"/>
      <c r="I48" s="133"/>
    </row>
    <row r="49" spans="1:9" ht="15" thickBot="1" x14ac:dyDescent="0.35">
      <c r="A49" s="144" t="str" cm="1">
        <f t="array" ref="A49:H53">'Tamworth '!L12:S16</f>
        <v>Pair Swords</v>
      </c>
      <c r="B49" s="80" t="str">
        <v>Round 1</v>
      </c>
      <c r="C49" s="85">
        <v>0</v>
      </c>
      <c r="D49" s="86">
        <v>0</v>
      </c>
      <c r="E49" s="80" t="str">
        <v>Round 2</v>
      </c>
      <c r="F49" s="85">
        <v>0</v>
      </c>
      <c r="G49" s="86">
        <v>0</v>
      </c>
      <c r="H49" s="51" t="str">
        <v>TOTAL</v>
      </c>
      <c r="I49" s="133"/>
    </row>
    <row r="50" spans="1:9" x14ac:dyDescent="0.3">
      <c r="A50" s="141" t="str">
        <v>Bryson Roser</v>
      </c>
      <c r="B50" s="3">
        <v>6</v>
      </c>
      <c r="C50" s="3">
        <v>6</v>
      </c>
      <c r="D50" s="45">
        <v>12</v>
      </c>
      <c r="E50" s="3">
        <v>6</v>
      </c>
      <c r="F50" s="3">
        <v>6</v>
      </c>
      <c r="G50" s="66">
        <v>12</v>
      </c>
      <c r="H50" s="52">
        <v>24</v>
      </c>
      <c r="I50" s="133"/>
    </row>
    <row r="51" spans="1:9" x14ac:dyDescent="0.3">
      <c r="A51" s="141" t="str">
        <v>Barry Biffin</v>
      </c>
      <c r="B51" s="1">
        <v>0</v>
      </c>
      <c r="C51" s="1">
        <v>6</v>
      </c>
      <c r="D51" s="148">
        <v>6</v>
      </c>
      <c r="E51" s="1">
        <v>6</v>
      </c>
      <c r="F51" s="106">
        <v>6</v>
      </c>
      <c r="G51" s="123">
        <v>12</v>
      </c>
      <c r="H51" s="121">
        <v>18</v>
      </c>
      <c r="I51" s="133"/>
    </row>
    <row r="52" spans="1:9" ht="15" thickBot="1" x14ac:dyDescent="0.35">
      <c r="A52" s="137">
        <v>0</v>
      </c>
      <c r="B52" s="109">
        <v>0</v>
      </c>
      <c r="C52" s="1" t="str">
        <v>Drill</v>
      </c>
      <c r="D52" s="1">
        <v>1.5</v>
      </c>
      <c r="E52" s="109">
        <v>0</v>
      </c>
      <c r="F52" s="1" t="str">
        <v>Drill</v>
      </c>
      <c r="G52" s="2">
        <v>2.5</v>
      </c>
      <c r="H52" s="55">
        <v>4</v>
      </c>
      <c r="I52" s="133"/>
    </row>
    <row r="53" spans="1:9" ht="15" thickBot="1" x14ac:dyDescent="0.35">
      <c r="A53" s="137">
        <v>0</v>
      </c>
      <c r="B53" s="109">
        <v>0</v>
      </c>
      <c r="C53" s="1" t="str">
        <v>R1 total</v>
      </c>
      <c r="D53" s="48">
        <v>19.5</v>
      </c>
      <c r="E53" s="109">
        <v>0</v>
      </c>
      <c r="F53" s="1" t="str">
        <v>R2 Total</v>
      </c>
      <c r="G53" s="67">
        <v>26.5</v>
      </c>
      <c r="H53" s="51">
        <v>46</v>
      </c>
      <c r="I53" s="133"/>
    </row>
    <row r="54" spans="1:9" x14ac:dyDescent="0.3">
      <c r="A54" s="132"/>
      <c r="B54" s="4"/>
      <c r="C54" s="4"/>
      <c r="D54" s="4"/>
      <c r="E54" s="4"/>
      <c r="F54" s="4"/>
      <c r="G54" s="4"/>
      <c r="H54" s="4"/>
      <c r="I54" s="133"/>
    </row>
    <row r="55" spans="1:9" ht="16.2" thickBot="1" x14ac:dyDescent="0.35">
      <c r="A55" s="143" t="str">
        <f>'Tamworth '!A4</f>
        <v>Tamworth</v>
      </c>
      <c r="B55" s="4"/>
      <c r="C55" s="4"/>
      <c r="D55" s="4"/>
      <c r="E55" s="109"/>
      <c r="F55" s="4"/>
      <c r="G55" s="4"/>
      <c r="H55" s="4"/>
      <c r="I55" s="133"/>
    </row>
    <row r="56" spans="1:9" ht="15" thickBot="1" x14ac:dyDescent="0.35">
      <c r="A56" s="144" t="str" cm="1">
        <f t="array" ref="A56:H60">'Tamworth '!L19:S23</f>
        <v>Pair Swords</v>
      </c>
      <c r="B56" s="80" t="str">
        <v>Round 1</v>
      </c>
      <c r="C56" s="85">
        <v>0</v>
      </c>
      <c r="D56" s="86">
        <v>0</v>
      </c>
      <c r="E56" s="80" t="str">
        <v>Round 2</v>
      </c>
      <c r="F56" s="85">
        <v>0</v>
      </c>
      <c r="G56" s="86">
        <v>0</v>
      </c>
      <c r="H56" s="51" t="str">
        <v>TOTAL</v>
      </c>
      <c r="I56" s="133"/>
    </row>
    <row r="57" spans="1:9" x14ac:dyDescent="0.3">
      <c r="A57" s="141" t="str">
        <v>Todd Carey</v>
      </c>
      <c r="B57" s="3">
        <v>6</v>
      </c>
      <c r="C57" s="3">
        <v>6</v>
      </c>
      <c r="D57" s="46">
        <v>12</v>
      </c>
      <c r="E57" s="3">
        <v>6</v>
      </c>
      <c r="F57" s="3">
        <v>6</v>
      </c>
      <c r="G57" s="66">
        <v>12</v>
      </c>
      <c r="H57" s="52">
        <v>24</v>
      </c>
      <c r="I57" s="133"/>
    </row>
    <row r="58" spans="1:9" x14ac:dyDescent="0.3">
      <c r="A58" s="141" t="str">
        <v>Scott Miller</v>
      </c>
      <c r="B58" s="1">
        <v>0</v>
      </c>
      <c r="C58" s="1">
        <v>6</v>
      </c>
      <c r="D58" s="48">
        <v>6</v>
      </c>
      <c r="E58" s="1">
        <v>6</v>
      </c>
      <c r="F58" s="1">
        <v>6</v>
      </c>
      <c r="G58" s="67">
        <v>12</v>
      </c>
      <c r="H58" s="53">
        <v>18</v>
      </c>
      <c r="I58" s="133"/>
    </row>
    <row r="59" spans="1:9" ht="15" thickBot="1" x14ac:dyDescent="0.35">
      <c r="A59" s="137">
        <v>0</v>
      </c>
      <c r="B59" s="109">
        <v>0</v>
      </c>
      <c r="C59" s="1" t="str">
        <v>Drill</v>
      </c>
      <c r="D59" s="1">
        <v>2</v>
      </c>
      <c r="E59" s="109">
        <v>0</v>
      </c>
      <c r="F59" s="1" t="str">
        <v>Drill</v>
      </c>
      <c r="G59" s="2">
        <v>3</v>
      </c>
      <c r="H59" s="55">
        <v>5</v>
      </c>
      <c r="I59" s="133"/>
    </row>
    <row r="60" spans="1:9" ht="15" thickBot="1" x14ac:dyDescent="0.35">
      <c r="A60" s="137">
        <v>0</v>
      </c>
      <c r="B60" s="109">
        <v>0</v>
      </c>
      <c r="C60" s="1" t="str">
        <v>R1 total</v>
      </c>
      <c r="D60" s="48">
        <v>20</v>
      </c>
      <c r="E60" s="109">
        <v>0</v>
      </c>
      <c r="F60" s="1" t="str">
        <v>R2 Total</v>
      </c>
      <c r="G60" s="67">
        <v>27</v>
      </c>
      <c r="H60" s="51">
        <v>47</v>
      </c>
      <c r="I60" s="133"/>
    </row>
    <row r="61" spans="1:9" ht="15" thickBot="1" x14ac:dyDescent="0.35">
      <c r="A61" s="124"/>
      <c r="B61" s="134"/>
      <c r="C61" s="134"/>
      <c r="D61" s="134"/>
      <c r="E61" s="134"/>
      <c r="F61" s="134"/>
      <c r="G61" s="134"/>
      <c r="H61" s="134"/>
      <c r="I61" s="135"/>
    </row>
    <row r="62" spans="1:9" ht="15" thickBot="1" x14ac:dyDescent="0.35"/>
    <row r="63" spans="1:9" x14ac:dyDescent="0.3">
      <c r="A63" s="129"/>
      <c r="B63" s="130"/>
      <c r="C63" s="130"/>
      <c r="D63" s="130"/>
      <c r="E63" s="130"/>
      <c r="F63" s="130"/>
      <c r="G63" s="130"/>
      <c r="H63" s="130"/>
      <c r="I63" s="131"/>
    </row>
    <row r="64" spans="1:9" ht="15" thickBot="1" x14ac:dyDescent="0.35">
      <c r="A64" s="149" t="str">
        <f>'Hunter Valley'!A4</f>
        <v>Hunter Valley</v>
      </c>
      <c r="B64" s="4"/>
      <c r="C64" s="4"/>
      <c r="D64" s="4"/>
      <c r="E64" s="4"/>
      <c r="F64" s="4"/>
      <c r="G64" s="4"/>
      <c r="H64" s="4"/>
      <c r="I64" s="133"/>
    </row>
    <row r="65" spans="1:9" ht="15" thickBot="1" x14ac:dyDescent="0.35">
      <c r="A65" s="144" t="str" cm="1">
        <f t="array" ref="A65:H69">'Hunter Valley'!L12:S16</f>
        <v>Pair Swords</v>
      </c>
      <c r="B65" s="80" t="str">
        <v>Round 1</v>
      </c>
      <c r="C65" s="85">
        <v>0</v>
      </c>
      <c r="D65" s="86">
        <v>0</v>
      </c>
      <c r="E65" s="80" t="str">
        <v>Round 2</v>
      </c>
      <c r="F65" s="85">
        <v>0</v>
      </c>
      <c r="G65" s="86">
        <v>0</v>
      </c>
      <c r="H65" s="51" t="str">
        <v>TOTAL</v>
      </c>
      <c r="I65" s="133"/>
    </row>
    <row r="66" spans="1:9" x14ac:dyDescent="0.3">
      <c r="A66" s="141" t="str">
        <v>Steve Ninness</v>
      </c>
      <c r="B66" s="3">
        <v>6</v>
      </c>
      <c r="C66" s="3">
        <v>6</v>
      </c>
      <c r="D66" s="46">
        <v>12</v>
      </c>
      <c r="E66" s="3">
        <v>0</v>
      </c>
      <c r="F66" s="3">
        <v>0</v>
      </c>
      <c r="G66" s="66">
        <v>0</v>
      </c>
      <c r="H66" s="52">
        <v>12</v>
      </c>
      <c r="I66" s="133"/>
    </row>
    <row r="67" spans="1:9" x14ac:dyDescent="0.3">
      <c r="A67" s="141" t="str">
        <v>Andrew McIntyre</v>
      </c>
      <c r="B67" s="1">
        <v>6</v>
      </c>
      <c r="C67" s="1">
        <v>6</v>
      </c>
      <c r="D67" s="48">
        <v>12</v>
      </c>
      <c r="E67" s="1">
        <v>2</v>
      </c>
      <c r="F67" s="1">
        <v>6</v>
      </c>
      <c r="G67" s="67">
        <v>8</v>
      </c>
      <c r="H67" s="53">
        <v>20</v>
      </c>
      <c r="I67" s="133"/>
    </row>
    <row r="68" spans="1:9" ht="15" thickBot="1" x14ac:dyDescent="0.35">
      <c r="A68" s="137">
        <v>0</v>
      </c>
      <c r="B68" s="109">
        <v>0</v>
      </c>
      <c r="C68" s="1" t="str">
        <v>Drill</v>
      </c>
      <c r="D68" s="1">
        <v>1.5</v>
      </c>
      <c r="E68" s="109">
        <v>0</v>
      </c>
      <c r="F68" s="1" t="str">
        <v>Drill</v>
      </c>
      <c r="G68" s="2">
        <v>0</v>
      </c>
      <c r="H68" s="55">
        <v>1.5</v>
      </c>
      <c r="I68" s="133"/>
    </row>
    <row r="69" spans="1:9" ht="15" thickBot="1" x14ac:dyDescent="0.35">
      <c r="A69" s="137">
        <v>0</v>
      </c>
      <c r="B69" s="109">
        <v>0</v>
      </c>
      <c r="C69" s="1" t="str">
        <v>R1 total</v>
      </c>
      <c r="D69" s="48">
        <v>25.5</v>
      </c>
      <c r="E69" s="109">
        <v>0</v>
      </c>
      <c r="F69" s="1" t="str">
        <v>R2 Total</v>
      </c>
      <c r="G69" s="67">
        <v>8</v>
      </c>
      <c r="H69" s="51">
        <v>33.5</v>
      </c>
      <c r="I69" s="133"/>
    </row>
    <row r="70" spans="1:9" x14ac:dyDescent="0.3">
      <c r="A70" s="132"/>
      <c r="B70" s="4"/>
      <c r="C70" s="4"/>
      <c r="D70" s="4"/>
      <c r="E70" s="4"/>
      <c r="F70" s="4"/>
      <c r="G70" s="4"/>
      <c r="H70" s="4"/>
      <c r="I70" s="133"/>
    </row>
    <row r="71" spans="1:9" ht="15" thickBot="1" x14ac:dyDescent="0.35">
      <c r="A71" s="149" t="str">
        <f>'Hunter Valley'!A4</f>
        <v>Hunter Valley</v>
      </c>
      <c r="B71" s="4"/>
      <c r="C71" s="4"/>
      <c r="D71" s="4"/>
      <c r="E71" s="4"/>
      <c r="F71" s="4"/>
      <c r="G71" s="4"/>
      <c r="H71" s="4"/>
      <c r="I71" s="133"/>
    </row>
    <row r="72" spans="1:9" ht="15" thickBot="1" x14ac:dyDescent="0.35">
      <c r="A72" s="144" t="str" cm="1">
        <f t="array" ref="A72:H76">'Hunter Valley'!L19:S23</f>
        <v>Pair Swords</v>
      </c>
      <c r="B72" s="80" t="str">
        <v>Round 1</v>
      </c>
      <c r="C72" s="85">
        <v>0</v>
      </c>
      <c r="D72" s="86">
        <v>0</v>
      </c>
      <c r="E72" s="80" t="str">
        <v>Round 2</v>
      </c>
      <c r="F72" s="85">
        <v>0</v>
      </c>
      <c r="G72" s="86">
        <v>0</v>
      </c>
      <c r="H72" s="51" t="str">
        <v>TOTAL</v>
      </c>
      <c r="I72" s="133"/>
    </row>
    <row r="73" spans="1:9" x14ac:dyDescent="0.3">
      <c r="A73" s="141" t="str">
        <v>Katrina McIntyre</v>
      </c>
      <c r="B73" s="3">
        <v>6</v>
      </c>
      <c r="C73" s="3">
        <v>6</v>
      </c>
      <c r="D73" s="46">
        <v>12</v>
      </c>
      <c r="E73" s="3">
        <v>6</v>
      </c>
      <c r="F73" s="3">
        <v>0</v>
      </c>
      <c r="G73" s="66">
        <v>6</v>
      </c>
      <c r="H73" s="52">
        <v>18</v>
      </c>
      <c r="I73" s="133"/>
    </row>
    <row r="74" spans="1:9" x14ac:dyDescent="0.3">
      <c r="A74" s="141" t="str">
        <v>Casey McIntyre</v>
      </c>
      <c r="B74" s="1">
        <v>6</v>
      </c>
      <c r="C74" s="1">
        <v>0</v>
      </c>
      <c r="D74" s="48">
        <v>6</v>
      </c>
      <c r="E74" s="1">
        <v>0</v>
      </c>
      <c r="F74" s="1">
        <v>0</v>
      </c>
      <c r="G74" s="67">
        <v>0</v>
      </c>
      <c r="H74" s="53">
        <v>6</v>
      </c>
      <c r="I74" s="133"/>
    </row>
    <row r="75" spans="1:9" ht="15" thickBot="1" x14ac:dyDescent="0.35">
      <c r="A75" s="137">
        <v>0</v>
      </c>
      <c r="B75" s="109">
        <v>0</v>
      </c>
      <c r="C75" s="1" t="str">
        <v>Drill</v>
      </c>
      <c r="D75" s="1">
        <v>2.5</v>
      </c>
      <c r="E75" s="109">
        <v>0</v>
      </c>
      <c r="F75" s="1" t="str">
        <v>Drill</v>
      </c>
      <c r="G75" s="2">
        <v>2</v>
      </c>
      <c r="H75" s="55">
        <v>4.5</v>
      </c>
      <c r="I75" s="133"/>
    </row>
    <row r="76" spans="1:9" ht="15" thickBot="1" x14ac:dyDescent="0.35">
      <c r="A76" s="137">
        <v>0</v>
      </c>
      <c r="B76" s="109">
        <v>0</v>
      </c>
      <c r="C76" s="1" t="str">
        <v>R1 total</v>
      </c>
      <c r="D76" s="48">
        <v>20.5</v>
      </c>
      <c r="E76" s="109">
        <v>0</v>
      </c>
      <c r="F76" s="1" t="str">
        <v>R2 Total</v>
      </c>
      <c r="G76" s="67">
        <v>8</v>
      </c>
      <c r="H76" s="51">
        <v>28.5</v>
      </c>
      <c r="I76" s="133"/>
    </row>
    <row r="77" spans="1:9" ht="15" thickBot="1" x14ac:dyDescent="0.35">
      <c r="A77" s="124"/>
      <c r="B77" s="134"/>
      <c r="C77" s="134"/>
      <c r="D77" s="134"/>
      <c r="E77" s="134"/>
      <c r="F77" s="134"/>
      <c r="G77" s="134"/>
      <c r="H77" s="134"/>
      <c r="I77" s="135"/>
    </row>
    <row r="78" spans="1:9" ht="15" thickBot="1" x14ac:dyDescent="0.35"/>
    <row r="79" spans="1:9" x14ac:dyDescent="0.3">
      <c r="A79" s="129"/>
      <c r="B79" s="130"/>
      <c r="C79" s="130"/>
      <c r="D79" s="130"/>
      <c r="E79" s="130"/>
      <c r="F79" s="130"/>
      <c r="G79" s="130"/>
      <c r="H79" s="130"/>
      <c r="I79" s="131"/>
    </row>
    <row r="80" spans="1:9" ht="16.2" thickBot="1" x14ac:dyDescent="0.35">
      <c r="A80" s="143" t="str">
        <f>'Tam Light Horse'!A4</f>
        <v>Tamworth Light Horse</v>
      </c>
      <c r="B80" s="4"/>
      <c r="C80" s="4"/>
      <c r="D80" s="4"/>
      <c r="E80" s="4"/>
      <c r="F80" s="4"/>
      <c r="G80" s="4"/>
      <c r="H80" s="4"/>
      <c r="I80" s="133"/>
    </row>
    <row r="81" spans="1:9" ht="15" thickBot="1" x14ac:dyDescent="0.35">
      <c r="A81" s="144" t="str" cm="1">
        <f t="array" ref="A81:H85">'Tam Light Horse'!L12:S16</f>
        <v>Pair Swords</v>
      </c>
      <c r="B81" s="80" t="str">
        <v>Round 1</v>
      </c>
      <c r="C81" s="85">
        <v>0</v>
      </c>
      <c r="D81" s="86">
        <v>0</v>
      </c>
      <c r="E81" s="80" t="str">
        <v>Round 2</v>
      </c>
      <c r="F81" s="85">
        <v>0</v>
      </c>
      <c r="G81" s="86">
        <v>0</v>
      </c>
      <c r="H81" s="51" t="str">
        <v>TOTAL</v>
      </c>
      <c r="I81" s="133"/>
    </row>
    <row r="82" spans="1:9" x14ac:dyDescent="0.3">
      <c r="A82" s="141" t="str">
        <v>Mike Rowland</v>
      </c>
      <c r="B82" s="3">
        <v>6</v>
      </c>
      <c r="C82" s="3">
        <v>0</v>
      </c>
      <c r="D82" s="46">
        <v>6</v>
      </c>
      <c r="E82" s="3">
        <v>0</v>
      </c>
      <c r="F82" s="3">
        <v>6</v>
      </c>
      <c r="G82" s="66">
        <v>6</v>
      </c>
      <c r="H82" s="52">
        <v>12</v>
      </c>
      <c r="I82" s="133"/>
    </row>
    <row r="83" spans="1:9" x14ac:dyDescent="0.3">
      <c r="A83" s="141" t="str">
        <v>Sam Collett</v>
      </c>
      <c r="B83" s="1">
        <v>6</v>
      </c>
      <c r="C83" s="1">
        <v>6</v>
      </c>
      <c r="D83" s="48">
        <v>12</v>
      </c>
      <c r="E83" s="1">
        <v>6</v>
      </c>
      <c r="F83" s="1">
        <v>6</v>
      </c>
      <c r="G83" s="67">
        <v>12</v>
      </c>
      <c r="H83" s="53">
        <v>24</v>
      </c>
      <c r="I83" s="133"/>
    </row>
    <row r="84" spans="1:9" ht="15" thickBot="1" x14ac:dyDescent="0.35">
      <c r="A84" s="137">
        <v>0</v>
      </c>
      <c r="B84" s="109">
        <v>0</v>
      </c>
      <c r="C84" s="1" t="str">
        <v>Drill</v>
      </c>
      <c r="D84" s="1">
        <v>2</v>
      </c>
      <c r="E84" s="109">
        <v>0</v>
      </c>
      <c r="F84" s="1" t="str">
        <v>Drill</v>
      </c>
      <c r="G84" s="2">
        <v>2</v>
      </c>
      <c r="H84" s="55">
        <v>4</v>
      </c>
      <c r="I84" s="133"/>
    </row>
    <row r="85" spans="1:9" ht="15" thickBot="1" x14ac:dyDescent="0.35">
      <c r="A85" s="137">
        <v>0</v>
      </c>
      <c r="B85" s="109">
        <v>0</v>
      </c>
      <c r="C85" s="1" t="str">
        <v>R1 total</v>
      </c>
      <c r="D85" s="48">
        <v>20</v>
      </c>
      <c r="E85" s="109">
        <v>0</v>
      </c>
      <c r="F85" s="1" t="str">
        <v>R2 Total</v>
      </c>
      <c r="G85" s="67">
        <v>20</v>
      </c>
      <c r="H85" s="51">
        <v>40</v>
      </c>
      <c r="I85" s="133"/>
    </row>
    <row r="86" spans="1:9" x14ac:dyDescent="0.3">
      <c r="A86" s="132"/>
      <c r="B86" s="4"/>
      <c r="C86" s="4"/>
      <c r="D86" s="4"/>
      <c r="E86" s="4"/>
      <c r="F86" s="4"/>
      <c r="G86" s="4"/>
      <c r="H86" s="4"/>
      <c r="I86" s="133"/>
    </row>
    <row r="87" spans="1:9" ht="16.2" thickBot="1" x14ac:dyDescent="0.35">
      <c r="A87" s="143" t="str">
        <f>'Tam Light Horse'!A4</f>
        <v>Tamworth Light Horse</v>
      </c>
      <c r="B87" s="4"/>
      <c r="C87" s="4"/>
      <c r="D87" s="4"/>
      <c r="E87" s="4"/>
      <c r="F87" s="4"/>
      <c r="G87" s="4"/>
      <c r="H87" s="4"/>
      <c r="I87" s="133"/>
    </row>
    <row r="88" spans="1:9" ht="15" thickBot="1" x14ac:dyDescent="0.35">
      <c r="A88" s="144" t="str" cm="1">
        <f t="array" ref="A88:H92">'Tam Light Horse'!L19:S23</f>
        <v>Pair Swords</v>
      </c>
      <c r="B88" s="80" t="str">
        <v>Round 1</v>
      </c>
      <c r="C88" s="85">
        <v>0</v>
      </c>
      <c r="D88" s="86">
        <v>0</v>
      </c>
      <c r="E88" s="80" t="str">
        <v>Round 2</v>
      </c>
      <c r="F88" s="85">
        <v>0</v>
      </c>
      <c r="G88" s="86">
        <v>0</v>
      </c>
      <c r="H88" s="51" t="str">
        <v>TOTAL</v>
      </c>
      <c r="I88" s="133"/>
    </row>
    <row r="89" spans="1:9" x14ac:dyDescent="0.3">
      <c r="A89" s="141" t="str">
        <v>Ben Logue</v>
      </c>
      <c r="B89" s="3">
        <v>6</v>
      </c>
      <c r="C89" s="3">
        <v>6</v>
      </c>
      <c r="D89" s="46">
        <v>12</v>
      </c>
      <c r="E89" s="3">
        <v>6</v>
      </c>
      <c r="F89" s="3">
        <v>6</v>
      </c>
      <c r="G89" s="66">
        <v>12</v>
      </c>
      <c r="H89" s="52">
        <v>24</v>
      </c>
      <c r="I89" s="133"/>
    </row>
    <row r="90" spans="1:9" x14ac:dyDescent="0.3">
      <c r="A90" s="141" t="str">
        <v>David Thurn</v>
      </c>
      <c r="B90" s="1">
        <v>6</v>
      </c>
      <c r="C90" s="1">
        <v>0</v>
      </c>
      <c r="D90" s="48">
        <v>6</v>
      </c>
      <c r="E90" s="1">
        <v>0</v>
      </c>
      <c r="F90" s="1">
        <v>0</v>
      </c>
      <c r="G90" s="67">
        <v>0</v>
      </c>
      <c r="H90" s="53">
        <v>6</v>
      </c>
      <c r="I90" s="133"/>
    </row>
    <row r="91" spans="1:9" x14ac:dyDescent="0.3">
      <c r="A91" s="137">
        <v>0</v>
      </c>
      <c r="B91" s="109">
        <v>0</v>
      </c>
      <c r="C91" s="1" t="str">
        <v>Drill</v>
      </c>
      <c r="D91" s="1">
        <v>2</v>
      </c>
      <c r="E91" s="109">
        <v>0</v>
      </c>
      <c r="F91" s="1" t="str">
        <v>Drill</v>
      </c>
      <c r="G91" s="2">
        <v>0</v>
      </c>
      <c r="H91" s="121">
        <v>2</v>
      </c>
      <c r="I91" s="133"/>
    </row>
    <row r="92" spans="1:9" x14ac:dyDescent="0.3">
      <c r="A92" s="137">
        <v>0</v>
      </c>
      <c r="B92" s="109">
        <v>0</v>
      </c>
      <c r="C92" s="1" t="str">
        <v>R1 total</v>
      </c>
      <c r="D92" s="48">
        <v>20</v>
      </c>
      <c r="E92" s="109">
        <v>0</v>
      </c>
      <c r="F92" s="1" t="str">
        <v>R2 Total</v>
      </c>
      <c r="G92" s="67">
        <v>12</v>
      </c>
      <c r="H92" s="50">
        <v>32</v>
      </c>
      <c r="I92" s="133"/>
    </row>
    <row r="93" spans="1:9" ht="15" thickBot="1" x14ac:dyDescent="0.35">
      <c r="A93" s="124"/>
      <c r="B93" s="134"/>
      <c r="C93" s="134"/>
      <c r="D93" s="134"/>
      <c r="E93" s="134"/>
      <c r="F93" s="134"/>
      <c r="G93" s="134"/>
      <c r="H93" s="134"/>
      <c r="I93" s="135"/>
    </row>
    <row r="94" spans="1:9" ht="15" thickBot="1" x14ac:dyDescent="0.35"/>
    <row r="95" spans="1:9" x14ac:dyDescent="0.3">
      <c r="A95" s="129"/>
      <c r="B95" s="130"/>
      <c r="C95" s="130"/>
      <c r="D95" s="130"/>
      <c r="E95" s="130"/>
      <c r="F95" s="130"/>
      <c r="G95" s="130"/>
      <c r="H95" s="130"/>
      <c r="I95" s="131"/>
    </row>
    <row r="96" spans="1:9" ht="16.2" thickBot="1" x14ac:dyDescent="0.35">
      <c r="A96" s="143" t="str">
        <f>'NE Victoria'!A4</f>
        <v xml:space="preserve">NE Victoria </v>
      </c>
      <c r="B96" s="4"/>
      <c r="C96" s="4"/>
      <c r="D96" s="4"/>
      <c r="E96" s="4"/>
      <c r="F96" s="4"/>
      <c r="G96" s="4"/>
      <c r="H96" s="4"/>
      <c r="I96" s="133"/>
    </row>
    <row r="97" spans="1:9" ht="15" thickBot="1" x14ac:dyDescent="0.35">
      <c r="A97" s="144" t="str" cm="1">
        <f t="array" ref="A97:H101">'NE Victoria'!L12:S16</f>
        <v>Pair Swords</v>
      </c>
      <c r="B97" s="80" t="str">
        <v>Round 1</v>
      </c>
      <c r="C97" s="85">
        <v>0</v>
      </c>
      <c r="D97" s="86">
        <v>0</v>
      </c>
      <c r="E97" s="80" t="str">
        <v>Round 2</v>
      </c>
      <c r="F97" s="85">
        <v>0</v>
      </c>
      <c r="G97" s="86">
        <v>0</v>
      </c>
      <c r="H97" s="51" t="str">
        <v>TOTAL</v>
      </c>
      <c r="I97" s="133"/>
    </row>
    <row r="98" spans="1:9" x14ac:dyDescent="0.3">
      <c r="A98" s="141" t="str">
        <v>Aedan Staats</v>
      </c>
      <c r="B98" s="3">
        <v>6</v>
      </c>
      <c r="C98" s="3">
        <v>6</v>
      </c>
      <c r="D98" s="46">
        <v>12</v>
      </c>
      <c r="E98" s="3">
        <v>6</v>
      </c>
      <c r="F98" s="3">
        <v>6</v>
      </c>
      <c r="G98" s="66">
        <v>12</v>
      </c>
      <c r="H98" s="52">
        <v>24</v>
      </c>
      <c r="I98" s="133"/>
    </row>
    <row r="99" spans="1:9" x14ac:dyDescent="0.3">
      <c r="A99" s="141" t="str">
        <v>Terry Phillips</v>
      </c>
      <c r="B99" s="1">
        <v>0</v>
      </c>
      <c r="C99" s="1">
        <v>6</v>
      </c>
      <c r="D99" s="48">
        <v>6</v>
      </c>
      <c r="E99" s="150">
        <v>0</v>
      </c>
      <c r="F99" s="1">
        <v>6</v>
      </c>
      <c r="G99" s="67">
        <v>6</v>
      </c>
      <c r="H99" s="53">
        <v>12</v>
      </c>
      <c r="I99" s="133"/>
    </row>
    <row r="100" spans="1:9" ht="15" thickBot="1" x14ac:dyDescent="0.35">
      <c r="A100" s="137">
        <v>0</v>
      </c>
      <c r="B100" s="109">
        <v>0</v>
      </c>
      <c r="C100" s="1" t="str">
        <v>Drill</v>
      </c>
      <c r="D100" s="1">
        <v>2</v>
      </c>
      <c r="E100" s="109">
        <v>0</v>
      </c>
      <c r="F100" s="1" t="str">
        <v>Drill</v>
      </c>
      <c r="G100" s="2">
        <v>2</v>
      </c>
      <c r="H100" s="55">
        <v>4</v>
      </c>
      <c r="I100" s="133"/>
    </row>
    <row r="101" spans="1:9" ht="15" thickBot="1" x14ac:dyDescent="0.35">
      <c r="A101" s="137">
        <v>0</v>
      </c>
      <c r="B101" s="109">
        <v>0</v>
      </c>
      <c r="C101" s="1" t="str">
        <v>R1 total</v>
      </c>
      <c r="D101" s="48">
        <v>20</v>
      </c>
      <c r="E101" s="109">
        <v>0</v>
      </c>
      <c r="F101" s="1" t="str">
        <v>R2 Total</v>
      </c>
      <c r="G101" s="67">
        <v>20</v>
      </c>
      <c r="H101" s="51">
        <v>40</v>
      </c>
      <c r="I101" s="133"/>
    </row>
    <row r="102" spans="1:9" x14ac:dyDescent="0.3">
      <c r="A102" s="132"/>
      <c r="B102" s="4"/>
      <c r="C102" s="4"/>
      <c r="D102" s="4"/>
      <c r="E102" s="4"/>
      <c r="F102" s="4"/>
      <c r="G102" s="4"/>
      <c r="H102" s="4"/>
      <c r="I102" s="133"/>
    </row>
    <row r="103" spans="1:9" ht="16.2" thickBot="1" x14ac:dyDescent="0.35">
      <c r="A103" s="143" t="str">
        <f>'NE Victoria'!A4</f>
        <v xml:space="preserve">NE Victoria </v>
      </c>
      <c r="B103" s="4"/>
      <c r="C103" s="4"/>
      <c r="D103" s="4"/>
      <c r="E103" s="4"/>
      <c r="F103" s="4"/>
      <c r="G103" s="4"/>
      <c r="H103" s="4"/>
      <c r="I103" s="133"/>
    </row>
    <row r="104" spans="1:9" ht="15" thickBot="1" x14ac:dyDescent="0.35">
      <c r="A104" s="144" t="str" cm="1">
        <f t="array" ref="A104:H108">'NE Victoria'!L19:S23</f>
        <v>Pair Swords</v>
      </c>
      <c r="B104" s="80" t="str">
        <v>Round 1</v>
      </c>
      <c r="C104" s="85">
        <v>0</v>
      </c>
      <c r="D104" s="86">
        <v>0</v>
      </c>
      <c r="E104" s="80" t="str">
        <v>Round 2</v>
      </c>
      <c r="F104" s="85">
        <v>0</v>
      </c>
      <c r="G104" s="86">
        <v>0</v>
      </c>
      <c r="H104" s="51" t="str">
        <v>TOTAL</v>
      </c>
      <c r="I104" s="133"/>
    </row>
    <row r="105" spans="1:9" x14ac:dyDescent="0.3">
      <c r="A105" s="141" t="str">
        <v>Christine Staats</v>
      </c>
      <c r="B105" s="3">
        <v>0</v>
      </c>
      <c r="C105" s="3">
        <v>6</v>
      </c>
      <c r="D105" s="46">
        <v>6</v>
      </c>
      <c r="E105" s="3">
        <v>6</v>
      </c>
      <c r="F105" s="3">
        <v>6</v>
      </c>
      <c r="G105" s="66">
        <v>12</v>
      </c>
      <c r="H105" s="52">
        <v>18</v>
      </c>
      <c r="I105" s="133"/>
    </row>
    <row r="106" spans="1:9" x14ac:dyDescent="0.3">
      <c r="A106" s="141" t="str">
        <v>Donna Davidson</v>
      </c>
      <c r="B106" s="1">
        <v>6</v>
      </c>
      <c r="C106" s="1">
        <v>6</v>
      </c>
      <c r="D106" s="48">
        <v>12</v>
      </c>
      <c r="E106" s="1">
        <v>6</v>
      </c>
      <c r="F106" s="1">
        <v>2</v>
      </c>
      <c r="G106" s="67">
        <v>8</v>
      </c>
      <c r="H106" s="53">
        <v>20</v>
      </c>
      <c r="I106" s="133"/>
    </row>
    <row r="107" spans="1:9" ht="15" thickBot="1" x14ac:dyDescent="0.35">
      <c r="A107" s="137">
        <v>0</v>
      </c>
      <c r="B107" s="109">
        <v>0</v>
      </c>
      <c r="C107" s="1" t="str">
        <v>Drill</v>
      </c>
      <c r="D107" s="1">
        <v>2</v>
      </c>
      <c r="E107" s="109">
        <v>0</v>
      </c>
      <c r="F107" s="1" t="str">
        <v>Drill</v>
      </c>
      <c r="G107" s="2">
        <v>3.5</v>
      </c>
      <c r="H107" s="55">
        <v>5.5</v>
      </c>
      <c r="I107" s="133"/>
    </row>
    <row r="108" spans="1:9" ht="15" thickBot="1" x14ac:dyDescent="0.35">
      <c r="A108" s="137">
        <v>0</v>
      </c>
      <c r="B108" s="109">
        <v>0</v>
      </c>
      <c r="C108" s="1" t="str">
        <v>R1 total</v>
      </c>
      <c r="D108" s="48">
        <v>20</v>
      </c>
      <c r="E108" s="109">
        <v>0</v>
      </c>
      <c r="F108" s="1" t="str">
        <v>R2 Total</v>
      </c>
      <c r="G108" s="67">
        <v>23.5</v>
      </c>
      <c r="H108" s="51">
        <v>43.5</v>
      </c>
      <c r="I108" s="133"/>
    </row>
    <row r="109" spans="1:9" ht="15" thickBot="1" x14ac:dyDescent="0.35">
      <c r="A109" s="124"/>
      <c r="B109" s="134"/>
      <c r="C109" s="134"/>
      <c r="D109" s="134"/>
      <c r="E109" s="134"/>
      <c r="F109" s="134"/>
      <c r="G109" s="134"/>
      <c r="H109" s="134"/>
      <c r="I109" s="135"/>
    </row>
    <row r="111" spans="1:9" ht="15" thickBot="1" x14ac:dyDescent="0.35"/>
    <row r="112" spans="1:9" x14ac:dyDescent="0.3">
      <c r="A112" s="129"/>
      <c r="B112" s="130"/>
      <c r="C112" s="130"/>
      <c r="D112" s="130"/>
      <c r="E112" s="130"/>
      <c r="F112" s="130"/>
      <c r="G112" s="130"/>
      <c r="H112" s="130"/>
      <c r="I112" s="131"/>
    </row>
    <row r="113" spans="1:9" ht="16.2" thickBot="1" x14ac:dyDescent="0.35">
      <c r="A113" s="143" t="str">
        <f>'Maitland Nums'!A4</f>
        <v>Maitland Numbers</v>
      </c>
      <c r="B113" s="4"/>
      <c r="C113" s="4"/>
      <c r="D113" s="4"/>
      <c r="E113" s="4"/>
      <c r="F113" s="4"/>
      <c r="G113" s="4"/>
      <c r="H113" s="4"/>
      <c r="I113" s="133"/>
    </row>
    <row r="114" spans="1:9" ht="15" thickBot="1" x14ac:dyDescent="0.35">
      <c r="A114" s="144" t="str" cm="1">
        <f t="array" ref="A114:H118">'Maitland Nums'!L12:S16</f>
        <v>Pair Swords</v>
      </c>
      <c r="B114" s="80" t="str">
        <v>Round 1</v>
      </c>
      <c r="C114" s="85">
        <v>0</v>
      </c>
      <c r="D114" s="86">
        <v>0</v>
      </c>
      <c r="E114" s="80" t="str">
        <v>Round 2</v>
      </c>
      <c r="F114" s="85">
        <v>0</v>
      </c>
      <c r="G114" s="86">
        <v>0</v>
      </c>
      <c r="H114" s="51" t="str">
        <v>TOTAL</v>
      </c>
      <c r="I114" s="133"/>
    </row>
    <row r="115" spans="1:9" x14ac:dyDescent="0.3">
      <c r="A115" s="141" t="str">
        <v>Wayne Mills</v>
      </c>
      <c r="B115" s="3">
        <v>6</v>
      </c>
      <c r="C115" s="3">
        <v>6</v>
      </c>
      <c r="D115" s="46">
        <v>12</v>
      </c>
      <c r="E115" s="3">
        <v>6</v>
      </c>
      <c r="F115" s="3">
        <v>6</v>
      </c>
      <c r="G115" s="66">
        <v>12</v>
      </c>
      <c r="H115" s="52">
        <v>24</v>
      </c>
      <c r="I115" s="133"/>
    </row>
    <row r="116" spans="1:9" x14ac:dyDescent="0.3">
      <c r="A116" s="141" t="str">
        <v>Stuart Ellem</v>
      </c>
      <c r="B116" s="1">
        <v>0</v>
      </c>
      <c r="C116" s="1">
        <v>0</v>
      </c>
      <c r="D116" s="48">
        <v>0</v>
      </c>
      <c r="E116" s="1">
        <v>6</v>
      </c>
      <c r="F116" s="1">
        <v>6</v>
      </c>
      <c r="G116" s="67">
        <v>12</v>
      </c>
      <c r="H116" s="53">
        <v>12</v>
      </c>
      <c r="I116" s="133"/>
    </row>
    <row r="117" spans="1:9" ht="15" thickBot="1" x14ac:dyDescent="0.35">
      <c r="A117" s="137">
        <v>0</v>
      </c>
      <c r="B117" s="109">
        <v>0</v>
      </c>
      <c r="C117" s="1" t="str">
        <v>Drill</v>
      </c>
      <c r="D117" s="1">
        <v>1.5</v>
      </c>
      <c r="E117" s="109">
        <v>0</v>
      </c>
      <c r="F117" s="1" t="str">
        <v>Drill</v>
      </c>
      <c r="G117" s="2">
        <v>2</v>
      </c>
      <c r="H117" s="55">
        <v>3.5</v>
      </c>
      <c r="I117" s="133"/>
    </row>
    <row r="118" spans="1:9" ht="15" thickBot="1" x14ac:dyDescent="0.35">
      <c r="A118" s="137">
        <v>0</v>
      </c>
      <c r="B118" s="109">
        <v>0</v>
      </c>
      <c r="C118" s="1" t="str">
        <v>R1 total</v>
      </c>
      <c r="D118" s="48">
        <v>13.5</v>
      </c>
      <c r="E118" s="109">
        <v>0</v>
      </c>
      <c r="F118" s="1" t="str">
        <v>R2 Total</v>
      </c>
      <c r="G118" s="67">
        <v>26</v>
      </c>
      <c r="H118" s="51">
        <v>39.5</v>
      </c>
      <c r="I118" s="133"/>
    </row>
    <row r="119" spans="1:9" x14ac:dyDescent="0.3">
      <c r="A119" s="132"/>
      <c r="B119" s="4"/>
      <c r="C119" s="4"/>
      <c r="D119" s="4"/>
      <c r="E119" s="4"/>
      <c r="F119" s="4"/>
      <c r="G119" s="4"/>
      <c r="H119" s="4"/>
      <c r="I119" s="133"/>
    </row>
    <row r="120" spans="1:9" ht="16.2" thickBot="1" x14ac:dyDescent="0.35">
      <c r="A120" s="143" t="str">
        <f>'Maitland Nums'!A4</f>
        <v>Maitland Numbers</v>
      </c>
      <c r="B120" s="4"/>
      <c r="C120" s="4"/>
      <c r="D120" s="4"/>
      <c r="E120" s="4"/>
      <c r="F120" s="4"/>
      <c r="G120" s="4"/>
      <c r="H120" s="4"/>
      <c r="I120" s="133"/>
    </row>
    <row r="121" spans="1:9" ht="15" thickBot="1" x14ac:dyDescent="0.35">
      <c r="A121" s="144" t="str" cm="1">
        <f t="array" ref="A121:H125">'Maitland Nums'!L19:S23</f>
        <v>Pair Swords</v>
      </c>
      <c r="B121" s="80" t="str">
        <v>Round 1</v>
      </c>
      <c r="C121" s="85">
        <v>0</v>
      </c>
      <c r="D121" s="86">
        <v>0</v>
      </c>
      <c r="E121" s="80" t="str">
        <v>Round 2</v>
      </c>
      <c r="F121" s="85">
        <v>0</v>
      </c>
      <c r="G121" s="86">
        <v>0</v>
      </c>
      <c r="H121" s="51" t="str">
        <v>TOTAL</v>
      </c>
      <c r="I121" s="133"/>
    </row>
    <row r="122" spans="1:9" x14ac:dyDescent="0.3">
      <c r="A122" s="141" t="str">
        <v>Warren Bramley</v>
      </c>
      <c r="B122" s="3">
        <v>6</v>
      </c>
      <c r="C122" s="3">
        <v>0</v>
      </c>
      <c r="D122" s="46">
        <v>6</v>
      </c>
      <c r="E122" s="3">
        <v>0</v>
      </c>
      <c r="F122" s="3">
        <v>0</v>
      </c>
      <c r="G122" s="66">
        <v>0</v>
      </c>
      <c r="H122" s="52">
        <v>6</v>
      </c>
      <c r="I122" s="133"/>
    </row>
    <row r="123" spans="1:9" x14ac:dyDescent="0.3">
      <c r="A123" s="141" t="str">
        <v>Graham Aird</v>
      </c>
      <c r="B123" s="1">
        <v>6</v>
      </c>
      <c r="C123" s="1">
        <v>6</v>
      </c>
      <c r="D123" s="48">
        <v>12</v>
      </c>
      <c r="E123" s="1">
        <v>6</v>
      </c>
      <c r="F123" s="1">
        <v>0</v>
      </c>
      <c r="G123" s="67">
        <v>6</v>
      </c>
      <c r="H123" s="53">
        <v>18</v>
      </c>
      <c r="I123" s="133"/>
    </row>
    <row r="124" spans="1:9" ht="15" thickBot="1" x14ac:dyDescent="0.35">
      <c r="A124" s="137">
        <v>0</v>
      </c>
      <c r="B124" s="109">
        <v>0</v>
      </c>
      <c r="C124" s="1" t="str">
        <v>Drill</v>
      </c>
      <c r="D124" s="1">
        <v>1.5</v>
      </c>
      <c r="E124" s="109">
        <v>0</v>
      </c>
      <c r="F124" s="1" t="str">
        <v>Drill</v>
      </c>
      <c r="G124" s="2">
        <v>1.5</v>
      </c>
      <c r="H124" s="55">
        <v>3</v>
      </c>
      <c r="I124" s="133"/>
    </row>
    <row r="125" spans="1:9" ht="15" thickBot="1" x14ac:dyDescent="0.35">
      <c r="A125" s="137">
        <v>0</v>
      </c>
      <c r="B125" s="109">
        <v>0</v>
      </c>
      <c r="C125" s="1" t="str">
        <v>R1 total</v>
      </c>
      <c r="D125" s="48">
        <v>19.5</v>
      </c>
      <c r="E125" s="109">
        <v>0</v>
      </c>
      <c r="F125" s="1" t="str">
        <v>R2 Total</v>
      </c>
      <c r="G125" s="67">
        <v>7.5</v>
      </c>
      <c r="H125" s="51">
        <v>27</v>
      </c>
      <c r="I125" s="133"/>
    </row>
    <row r="126" spans="1:9" ht="15" thickBot="1" x14ac:dyDescent="0.35">
      <c r="A126" s="124"/>
      <c r="B126" s="134"/>
      <c r="C126" s="134"/>
      <c r="D126" s="134"/>
      <c r="E126" s="134"/>
      <c r="F126" s="134"/>
      <c r="G126" s="134"/>
      <c r="H126" s="134"/>
      <c r="I126" s="135"/>
    </row>
    <row r="127" spans="1:9" ht="15" thickBot="1" x14ac:dyDescent="0.35"/>
    <row r="128" spans="1:9" x14ac:dyDescent="0.3">
      <c r="A128" s="129"/>
      <c r="B128" s="130"/>
      <c r="C128" s="130"/>
      <c r="D128" s="130"/>
      <c r="E128" s="130"/>
      <c r="F128" s="130"/>
      <c r="G128" s="130"/>
      <c r="H128" s="130"/>
      <c r="I128" s="131"/>
    </row>
    <row r="129" spans="1:9" ht="16.2" thickBot="1" x14ac:dyDescent="0.35">
      <c r="A129" s="143" t="str">
        <f>'Wyld Track'!A4</f>
        <v>Wyld Track</v>
      </c>
      <c r="B129" s="4"/>
      <c r="C129" s="4"/>
      <c r="D129" s="4"/>
      <c r="E129" s="4"/>
      <c r="F129" s="4"/>
      <c r="G129" s="4"/>
      <c r="H129" s="4"/>
      <c r="I129" s="133"/>
    </row>
    <row r="130" spans="1:9" ht="15" thickBot="1" x14ac:dyDescent="0.35">
      <c r="A130" s="144" t="str" cm="1">
        <f t="array" ref="A130:H134">'Wyld Track'!L12:S16</f>
        <v>Pair Swords</v>
      </c>
      <c r="B130" s="80" t="str">
        <v>Round 1</v>
      </c>
      <c r="C130" s="85">
        <v>0</v>
      </c>
      <c r="D130" s="86">
        <v>0</v>
      </c>
      <c r="E130" s="80" t="str">
        <v>Round 2</v>
      </c>
      <c r="F130" s="85">
        <v>0</v>
      </c>
      <c r="G130" s="86">
        <v>0</v>
      </c>
      <c r="H130" s="51" t="str">
        <v>TOTAL</v>
      </c>
      <c r="I130" s="133"/>
    </row>
    <row r="131" spans="1:9" x14ac:dyDescent="0.3">
      <c r="A131" s="141" t="str">
        <v>Steven Craig</v>
      </c>
      <c r="B131" s="3">
        <v>0</v>
      </c>
      <c r="C131" s="3">
        <v>0</v>
      </c>
      <c r="D131" s="46">
        <v>0</v>
      </c>
      <c r="E131" s="3">
        <v>4</v>
      </c>
      <c r="F131" s="3">
        <v>0</v>
      </c>
      <c r="G131" s="66">
        <v>4</v>
      </c>
      <c r="H131" s="52">
        <v>4</v>
      </c>
      <c r="I131" s="133"/>
    </row>
    <row r="132" spans="1:9" x14ac:dyDescent="0.3">
      <c r="A132" s="141" t="str">
        <v>Alycia Kunhert</v>
      </c>
      <c r="B132" s="1">
        <v>6</v>
      </c>
      <c r="C132" s="1">
        <v>6</v>
      </c>
      <c r="D132" s="48">
        <v>12</v>
      </c>
      <c r="E132" s="1">
        <v>0</v>
      </c>
      <c r="F132" s="1">
        <v>0</v>
      </c>
      <c r="G132" s="67">
        <v>0</v>
      </c>
      <c r="H132" s="53">
        <v>12</v>
      </c>
      <c r="I132" s="133"/>
    </row>
    <row r="133" spans="1:9" ht="15" thickBot="1" x14ac:dyDescent="0.35">
      <c r="A133" s="137">
        <v>0</v>
      </c>
      <c r="B133" s="109">
        <v>0</v>
      </c>
      <c r="C133" s="1" t="str">
        <v>Drill</v>
      </c>
      <c r="D133" s="1">
        <v>1.5</v>
      </c>
      <c r="E133" s="109">
        <v>0</v>
      </c>
      <c r="F133" s="1" t="str">
        <v>Drill</v>
      </c>
      <c r="G133" s="2">
        <v>2</v>
      </c>
      <c r="H133" s="55">
        <v>3.5</v>
      </c>
      <c r="I133" s="133"/>
    </row>
    <row r="134" spans="1:9" ht="15" thickBot="1" x14ac:dyDescent="0.35">
      <c r="A134" s="137">
        <v>0</v>
      </c>
      <c r="B134" s="109">
        <v>0</v>
      </c>
      <c r="C134" s="1" t="str">
        <v>R1 total</v>
      </c>
      <c r="D134" s="48">
        <v>13.5</v>
      </c>
      <c r="E134" s="109">
        <v>0</v>
      </c>
      <c r="F134" s="1" t="str">
        <v>R2 Total</v>
      </c>
      <c r="G134" s="67">
        <v>6</v>
      </c>
      <c r="H134" s="51">
        <v>19.5</v>
      </c>
      <c r="I134" s="133"/>
    </row>
    <row r="135" spans="1:9" x14ac:dyDescent="0.3">
      <c r="A135" s="132"/>
      <c r="B135" s="4"/>
      <c r="C135" s="4"/>
      <c r="D135" s="4"/>
      <c r="E135" s="4"/>
      <c r="F135" s="4"/>
      <c r="G135" s="4"/>
      <c r="H135" s="4"/>
      <c r="I135" s="133"/>
    </row>
    <row r="136" spans="1:9" ht="16.2" thickBot="1" x14ac:dyDescent="0.35">
      <c r="A136" s="143" t="str">
        <f>'Wyld Track'!A4</f>
        <v>Wyld Track</v>
      </c>
      <c r="B136" s="4"/>
      <c r="C136" s="4"/>
      <c r="D136" s="4"/>
      <c r="E136" s="4"/>
      <c r="F136" s="4"/>
      <c r="G136" s="4"/>
      <c r="H136" s="4"/>
      <c r="I136" s="133"/>
    </row>
    <row r="137" spans="1:9" ht="15" thickBot="1" x14ac:dyDescent="0.35">
      <c r="A137" s="144" t="str" cm="1">
        <f t="array" ref="A137:H141">'Wyld Track'!L19:S23</f>
        <v>Pair Swords</v>
      </c>
      <c r="B137" s="80" t="str">
        <v>Round 1</v>
      </c>
      <c r="C137" s="85">
        <v>0</v>
      </c>
      <c r="D137" s="86">
        <v>0</v>
      </c>
      <c r="E137" s="80" t="str">
        <v>Round 2</v>
      </c>
      <c r="F137" s="85">
        <v>0</v>
      </c>
      <c r="G137" s="86">
        <v>0</v>
      </c>
      <c r="H137" s="51" t="str">
        <v>TOTAL</v>
      </c>
      <c r="I137" s="133"/>
    </row>
    <row r="138" spans="1:9" x14ac:dyDescent="0.3">
      <c r="A138" s="141" t="str">
        <v>Lisa Dohle</v>
      </c>
      <c r="B138" s="3">
        <v>4</v>
      </c>
      <c r="C138" s="3">
        <v>6</v>
      </c>
      <c r="D138" s="46">
        <v>10</v>
      </c>
      <c r="E138" s="3">
        <v>0</v>
      </c>
      <c r="F138" s="3">
        <v>0</v>
      </c>
      <c r="G138" s="66">
        <v>0</v>
      </c>
      <c r="H138" s="52">
        <v>10</v>
      </c>
      <c r="I138" s="133"/>
    </row>
    <row r="139" spans="1:9" x14ac:dyDescent="0.3">
      <c r="A139" s="141" t="str">
        <v>Mel Kuhnert</v>
      </c>
      <c r="B139" s="1">
        <v>6</v>
      </c>
      <c r="C139" s="1">
        <v>0</v>
      </c>
      <c r="D139" s="48">
        <v>6</v>
      </c>
      <c r="E139" s="1">
        <v>2</v>
      </c>
      <c r="F139" s="1">
        <v>6</v>
      </c>
      <c r="G139" s="67">
        <v>8</v>
      </c>
      <c r="H139" s="53">
        <v>14</v>
      </c>
      <c r="I139" s="133"/>
    </row>
    <row r="140" spans="1:9" ht="15" thickBot="1" x14ac:dyDescent="0.35">
      <c r="A140" s="137">
        <v>0</v>
      </c>
      <c r="B140" s="109">
        <v>0</v>
      </c>
      <c r="C140" s="1" t="str">
        <v>Drill</v>
      </c>
      <c r="D140" s="1">
        <v>1</v>
      </c>
      <c r="E140" s="109">
        <v>0</v>
      </c>
      <c r="F140" s="1" t="str">
        <v>Drill</v>
      </c>
      <c r="G140" s="2">
        <v>1.5</v>
      </c>
      <c r="H140" s="55">
        <v>2.5</v>
      </c>
      <c r="I140" s="133"/>
    </row>
    <row r="141" spans="1:9" ht="15" thickBot="1" x14ac:dyDescent="0.35">
      <c r="A141" s="137">
        <v>0</v>
      </c>
      <c r="B141" s="109">
        <v>0</v>
      </c>
      <c r="C141" s="1" t="str">
        <v>R1 total</v>
      </c>
      <c r="D141" s="48">
        <v>17</v>
      </c>
      <c r="E141" s="109">
        <v>0</v>
      </c>
      <c r="F141" s="1" t="str">
        <v>R2 Total</v>
      </c>
      <c r="G141" s="67">
        <v>9.5</v>
      </c>
      <c r="H141" s="51">
        <v>26.5</v>
      </c>
      <c r="I141" s="133"/>
    </row>
    <row r="142" spans="1:9" ht="15" thickBot="1" x14ac:dyDescent="0.35">
      <c r="A142" s="124"/>
      <c r="B142" s="134"/>
      <c r="C142" s="134"/>
      <c r="D142" s="134"/>
      <c r="E142" s="134"/>
      <c r="F142" s="134"/>
      <c r="G142" s="134"/>
      <c r="H142" s="134"/>
      <c r="I142" s="135"/>
    </row>
    <row r="143" spans="1:9" ht="15" thickBot="1" x14ac:dyDescent="0.35"/>
    <row r="144" spans="1:9" x14ac:dyDescent="0.3">
      <c r="A144" s="129"/>
      <c r="B144" s="130"/>
      <c r="C144" s="130"/>
      <c r="D144" s="130"/>
      <c r="E144" s="130"/>
      <c r="F144" s="130"/>
      <c r="G144" s="130"/>
      <c r="H144" s="130"/>
      <c r="I144" s="131"/>
    </row>
    <row r="145" spans="1:9" ht="15" thickBot="1" x14ac:dyDescent="0.35">
      <c r="A145" s="149" t="str">
        <f>'Mid Coast'!A4</f>
        <v>Mid Coast</v>
      </c>
      <c r="B145" s="4"/>
      <c r="C145" s="4"/>
      <c r="D145" s="4"/>
      <c r="E145" s="4"/>
      <c r="F145" s="4"/>
      <c r="G145" s="4"/>
      <c r="H145" s="4"/>
      <c r="I145" s="133"/>
    </row>
    <row r="146" spans="1:9" ht="15" thickBot="1" x14ac:dyDescent="0.35">
      <c r="A146" s="144" t="str" cm="1">
        <f t="array" ref="A146:H150">'Mid Coast'!L12:S16</f>
        <v>Pair Swords</v>
      </c>
      <c r="B146" s="80" t="str">
        <v>Round 1</v>
      </c>
      <c r="C146" s="85">
        <v>0</v>
      </c>
      <c r="D146" s="86">
        <v>0</v>
      </c>
      <c r="E146" s="80" t="str">
        <v>Round 2</v>
      </c>
      <c r="F146" s="85">
        <v>0</v>
      </c>
      <c r="G146" s="86">
        <v>0</v>
      </c>
      <c r="H146" s="51" t="str">
        <v>TOTAL</v>
      </c>
      <c r="I146" s="133"/>
    </row>
    <row r="147" spans="1:9" x14ac:dyDescent="0.3">
      <c r="A147" s="141" t="str">
        <v>David Gorton</v>
      </c>
      <c r="B147" s="3">
        <v>6</v>
      </c>
      <c r="C147" s="3">
        <v>0</v>
      </c>
      <c r="D147" s="46">
        <v>6</v>
      </c>
      <c r="E147" s="3">
        <v>6</v>
      </c>
      <c r="F147" s="3">
        <v>6</v>
      </c>
      <c r="G147" s="66">
        <v>12</v>
      </c>
      <c r="H147" s="52">
        <v>18</v>
      </c>
      <c r="I147" s="133"/>
    </row>
    <row r="148" spans="1:9" x14ac:dyDescent="0.3">
      <c r="A148" s="141" t="str">
        <v>Matt Gorton</v>
      </c>
      <c r="B148" s="1">
        <v>0</v>
      </c>
      <c r="C148" s="1">
        <v>0</v>
      </c>
      <c r="D148" s="48">
        <v>0</v>
      </c>
      <c r="E148" s="1">
        <v>0</v>
      </c>
      <c r="F148" s="1">
        <v>0</v>
      </c>
      <c r="G148" s="67">
        <v>0</v>
      </c>
      <c r="H148" s="53">
        <v>0</v>
      </c>
      <c r="I148" s="133"/>
    </row>
    <row r="149" spans="1:9" ht="15" thickBot="1" x14ac:dyDescent="0.35">
      <c r="A149" s="137">
        <v>0</v>
      </c>
      <c r="B149" s="109">
        <v>0</v>
      </c>
      <c r="C149" s="1" t="str">
        <v>Drill</v>
      </c>
      <c r="D149" s="1">
        <v>0</v>
      </c>
      <c r="E149" s="109">
        <v>0</v>
      </c>
      <c r="F149" s="1" t="str">
        <v>Drill</v>
      </c>
      <c r="G149" s="2">
        <v>1.5</v>
      </c>
      <c r="H149" s="55">
        <v>1.5</v>
      </c>
      <c r="I149" s="133"/>
    </row>
    <row r="150" spans="1:9" ht="15" thickBot="1" x14ac:dyDescent="0.35">
      <c r="A150" s="137">
        <v>0</v>
      </c>
      <c r="B150" s="109">
        <v>0</v>
      </c>
      <c r="C150" s="1" t="str">
        <v>R1 total</v>
      </c>
      <c r="D150" s="48">
        <v>6</v>
      </c>
      <c r="E150" s="109">
        <v>0</v>
      </c>
      <c r="F150" s="1" t="str">
        <v>R2 Total</v>
      </c>
      <c r="G150" s="67">
        <v>13.5</v>
      </c>
      <c r="H150" s="51">
        <v>19.5</v>
      </c>
      <c r="I150" s="133"/>
    </row>
    <row r="151" spans="1:9" x14ac:dyDescent="0.3">
      <c r="A151" s="132"/>
      <c r="B151" s="4"/>
      <c r="C151" s="4"/>
      <c r="D151" s="4"/>
      <c r="E151" s="4"/>
      <c r="F151" s="4"/>
      <c r="G151" s="4"/>
      <c r="H151" s="4"/>
      <c r="I151" s="133"/>
    </row>
    <row r="152" spans="1:9" ht="15" thickBot="1" x14ac:dyDescent="0.35">
      <c r="A152" s="149" t="str">
        <f>'Mid Coast'!A4</f>
        <v>Mid Coast</v>
      </c>
      <c r="B152" s="4"/>
      <c r="C152" s="4"/>
      <c r="D152" s="4"/>
      <c r="E152" s="4"/>
      <c r="F152" s="4"/>
      <c r="G152" s="4"/>
      <c r="H152" s="4"/>
      <c r="I152" s="133"/>
    </row>
    <row r="153" spans="1:9" ht="15" thickBot="1" x14ac:dyDescent="0.35">
      <c r="A153" s="144" t="str" cm="1">
        <f t="array" ref="A153:H157">'Mid Coast'!L19:S23</f>
        <v>Pair Swords</v>
      </c>
      <c r="B153" s="80" t="str">
        <v>Round 1</v>
      </c>
      <c r="C153" s="85">
        <v>0</v>
      </c>
      <c r="D153" s="86">
        <v>0</v>
      </c>
      <c r="E153" s="80" t="str">
        <v>Round 2</v>
      </c>
      <c r="F153" s="85">
        <v>0</v>
      </c>
      <c r="G153" s="86">
        <v>0</v>
      </c>
      <c r="H153" s="51" t="str">
        <v>TOTAL</v>
      </c>
      <c r="I153" s="133"/>
    </row>
    <row r="154" spans="1:9" x14ac:dyDescent="0.3">
      <c r="A154" s="141" t="str">
        <v>Steve Bradshaw</v>
      </c>
      <c r="B154" s="3">
        <v>6</v>
      </c>
      <c r="C154" s="3">
        <v>6</v>
      </c>
      <c r="D154" s="46">
        <v>12</v>
      </c>
      <c r="E154" s="3">
        <v>6</v>
      </c>
      <c r="F154" s="3">
        <v>6</v>
      </c>
      <c r="G154" s="66">
        <v>12</v>
      </c>
      <c r="H154" s="52">
        <v>24</v>
      </c>
      <c r="I154" s="133"/>
    </row>
    <row r="155" spans="1:9" x14ac:dyDescent="0.3">
      <c r="A155" s="141" t="str">
        <v>Jackson Gorton</v>
      </c>
      <c r="B155" s="1">
        <v>6</v>
      </c>
      <c r="C155" s="1">
        <v>0</v>
      </c>
      <c r="D155" s="48">
        <v>6</v>
      </c>
      <c r="E155" s="1">
        <v>6</v>
      </c>
      <c r="F155" s="1">
        <v>6</v>
      </c>
      <c r="G155" s="67">
        <v>12</v>
      </c>
      <c r="H155" s="53">
        <v>18</v>
      </c>
      <c r="I155" s="133"/>
    </row>
    <row r="156" spans="1:9" ht="15" thickBot="1" x14ac:dyDescent="0.35">
      <c r="A156" s="137">
        <v>0</v>
      </c>
      <c r="B156" s="109">
        <v>0</v>
      </c>
      <c r="C156" s="1" t="str">
        <v>Drill</v>
      </c>
      <c r="D156" s="1">
        <v>1</v>
      </c>
      <c r="E156" s="109">
        <v>0</v>
      </c>
      <c r="F156" s="1" t="str">
        <v>Drill</v>
      </c>
      <c r="G156" s="2">
        <v>1</v>
      </c>
      <c r="H156" s="55">
        <v>2</v>
      </c>
      <c r="I156" s="133"/>
    </row>
    <row r="157" spans="1:9" ht="15" thickBot="1" x14ac:dyDescent="0.35">
      <c r="A157" s="137">
        <v>0</v>
      </c>
      <c r="B157" s="109">
        <v>0</v>
      </c>
      <c r="C157" s="1" t="str">
        <v>R1 total</v>
      </c>
      <c r="D157" s="48">
        <v>19</v>
      </c>
      <c r="E157" s="109">
        <v>0</v>
      </c>
      <c r="F157" s="1" t="str">
        <v>R2 Total</v>
      </c>
      <c r="G157" s="67">
        <v>25</v>
      </c>
      <c r="H157" s="51">
        <v>44</v>
      </c>
      <c r="I157" s="133"/>
    </row>
    <row r="158" spans="1:9" ht="15" thickBot="1" x14ac:dyDescent="0.35">
      <c r="A158" s="124"/>
      <c r="B158" s="134"/>
      <c r="C158" s="134"/>
      <c r="D158" s="134"/>
      <c r="E158" s="134"/>
      <c r="F158" s="134"/>
      <c r="G158" s="134"/>
      <c r="H158" s="134"/>
      <c r="I158" s="135"/>
    </row>
    <row r="159" spans="1:9" ht="15" thickBot="1" x14ac:dyDescent="0.35"/>
    <row r="160" spans="1:9" x14ac:dyDescent="0.3">
      <c r="A160" s="129"/>
      <c r="B160" s="130"/>
      <c r="C160" s="130"/>
      <c r="D160" s="130"/>
      <c r="E160" s="130"/>
      <c r="F160" s="130"/>
      <c r="G160" s="130"/>
      <c r="H160" s="130"/>
      <c r="I160" s="131"/>
    </row>
    <row r="161" spans="1:9" ht="16.2" thickBot="1" x14ac:dyDescent="0.35">
      <c r="A161" s="143" t="str">
        <f>Gunnedah!A4</f>
        <v>Gunnedah</v>
      </c>
      <c r="B161" s="4"/>
      <c r="C161" s="4"/>
      <c r="D161" s="4"/>
      <c r="E161" s="4"/>
      <c r="F161" s="4"/>
      <c r="G161" s="4"/>
      <c r="H161" s="4"/>
      <c r="I161" s="133"/>
    </row>
    <row r="162" spans="1:9" ht="15" thickBot="1" x14ac:dyDescent="0.35">
      <c r="A162" s="144" t="str" cm="1">
        <f t="array" ref="A162:H166">Gunnedah!L12:S16</f>
        <v>Pair Swords</v>
      </c>
      <c r="B162" s="80" t="str">
        <v>Round 1</v>
      </c>
      <c r="C162" s="85">
        <v>0</v>
      </c>
      <c r="D162" s="86">
        <v>0</v>
      </c>
      <c r="E162" s="80" t="str">
        <v>Round 2</v>
      </c>
      <c r="F162" s="85">
        <v>0</v>
      </c>
      <c r="G162" s="86">
        <v>0</v>
      </c>
      <c r="H162" s="51" t="str">
        <v>TOTAL</v>
      </c>
      <c r="I162" s="133"/>
    </row>
    <row r="163" spans="1:9" x14ac:dyDescent="0.3">
      <c r="A163" s="141" t="str">
        <v>Steven Craig</v>
      </c>
      <c r="B163" s="3">
        <v>6</v>
      </c>
      <c r="C163" s="3">
        <v>6</v>
      </c>
      <c r="D163" s="46">
        <v>12</v>
      </c>
      <c r="E163" s="3">
        <v>6</v>
      </c>
      <c r="F163" s="3">
        <v>6</v>
      </c>
      <c r="G163" s="66">
        <v>12</v>
      </c>
      <c r="H163" s="52">
        <v>24</v>
      </c>
      <c r="I163" s="133"/>
    </row>
    <row r="164" spans="1:9" x14ac:dyDescent="0.3">
      <c r="A164" s="141" t="str">
        <v>SPARE</v>
      </c>
      <c r="B164" s="1">
        <v>6</v>
      </c>
      <c r="C164" s="1">
        <v>6</v>
      </c>
      <c r="D164" s="48">
        <v>12</v>
      </c>
      <c r="E164" s="1">
        <v>6</v>
      </c>
      <c r="F164" s="1">
        <v>0</v>
      </c>
      <c r="G164" s="67">
        <v>6</v>
      </c>
      <c r="H164" s="53">
        <v>18</v>
      </c>
      <c r="I164" s="133"/>
    </row>
    <row r="165" spans="1:9" ht="15" thickBot="1" x14ac:dyDescent="0.35">
      <c r="A165" s="137">
        <v>0</v>
      </c>
      <c r="B165" s="109">
        <v>0</v>
      </c>
      <c r="C165" s="1" t="str">
        <v>Drill</v>
      </c>
      <c r="D165" s="1">
        <v>1.5</v>
      </c>
      <c r="E165" s="109">
        <v>0</v>
      </c>
      <c r="F165" s="1" t="str">
        <v>Drill</v>
      </c>
      <c r="G165" s="2">
        <v>1</v>
      </c>
      <c r="H165" s="55">
        <v>2.5</v>
      </c>
      <c r="I165" s="133"/>
    </row>
    <row r="166" spans="1:9" ht="15" thickBot="1" x14ac:dyDescent="0.35">
      <c r="A166" s="137">
        <v>0</v>
      </c>
      <c r="B166" s="109">
        <v>0</v>
      </c>
      <c r="C166" s="1" t="str">
        <v>R1 total</v>
      </c>
      <c r="D166" s="48">
        <v>25.5</v>
      </c>
      <c r="E166" s="109">
        <v>0</v>
      </c>
      <c r="F166" s="1" t="str">
        <v>R2 Total</v>
      </c>
      <c r="G166" s="67">
        <v>19</v>
      </c>
      <c r="H166" s="51">
        <v>44.5</v>
      </c>
      <c r="I166" s="133"/>
    </row>
    <row r="167" spans="1:9" x14ac:dyDescent="0.3">
      <c r="A167" s="132"/>
      <c r="B167" s="4"/>
      <c r="C167" s="4"/>
      <c r="D167" s="4"/>
      <c r="E167" s="4"/>
      <c r="F167" s="4"/>
      <c r="G167" s="4"/>
      <c r="H167" s="4"/>
      <c r="I167" s="133"/>
    </row>
    <row r="168" spans="1:9" ht="16.2" thickBot="1" x14ac:dyDescent="0.35">
      <c r="A168" s="143" t="str">
        <f>Gunnedah!A4</f>
        <v>Gunnedah</v>
      </c>
      <c r="B168" s="4"/>
      <c r="C168" s="4"/>
      <c r="D168" s="4"/>
      <c r="E168" s="4"/>
      <c r="F168" s="4"/>
      <c r="G168" s="4"/>
      <c r="H168" s="4"/>
      <c r="I168" s="133"/>
    </row>
    <row r="169" spans="1:9" ht="15" thickBot="1" x14ac:dyDescent="0.35">
      <c r="A169" s="144" t="str" cm="1">
        <f t="array" ref="A169:H173">Gunnedah!L19:S23</f>
        <v>Pair Swords</v>
      </c>
      <c r="B169" s="80" t="str">
        <v>Round 1</v>
      </c>
      <c r="C169" s="85">
        <v>0</v>
      </c>
      <c r="D169" s="86">
        <v>0</v>
      </c>
      <c r="E169" s="80" t="str">
        <v>Round 2</v>
      </c>
      <c r="F169" s="85">
        <v>0</v>
      </c>
      <c r="G169" s="86">
        <v>0</v>
      </c>
      <c r="H169" s="51" t="str">
        <v>TOTAL</v>
      </c>
      <c r="I169" s="133"/>
    </row>
    <row r="170" spans="1:9" x14ac:dyDescent="0.3">
      <c r="A170" s="141" t="str">
        <v>Lauren Redgate</v>
      </c>
      <c r="B170" s="3">
        <v>6</v>
      </c>
      <c r="C170" s="3">
        <v>0</v>
      </c>
      <c r="D170" s="46">
        <v>6</v>
      </c>
      <c r="E170" s="3">
        <v>6</v>
      </c>
      <c r="F170" s="3">
        <v>0</v>
      </c>
      <c r="G170" s="66">
        <v>6</v>
      </c>
      <c r="H170" s="52">
        <v>12</v>
      </c>
      <c r="I170" s="133"/>
    </row>
    <row r="171" spans="1:9" x14ac:dyDescent="0.3">
      <c r="A171" s="141" t="str">
        <v>Isabelle Kesby</v>
      </c>
      <c r="B171" s="1">
        <v>6</v>
      </c>
      <c r="C171" s="1">
        <v>6</v>
      </c>
      <c r="D171" s="48">
        <v>12</v>
      </c>
      <c r="E171" s="1">
        <v>6</v>
      </c>
      <c r="F171" s="1">
        <v>0</v>
      </c>
      <c r="G171" s="67">
        <v>6</v>
      </c>
      <c r="H171" s="53">
        <v>18</v>
      </c>
      <c r="I171" s="133"/>
    </row>
    <row r="172" spans="1:9" ht="15" thickBot="1" x14ac:dyDescent="0.35">
      <c r="A172" s="137">
        <v>0</v>
      </c>
      <c r="B172" s="109">
        <v>0</v>
      </c>
      <c r="C172" s="1" t="str">
        <v>Drill</v>
      </c>
      <c r="D172" s="1">
        <v>0.5</v>
      </c>
      <c r="E172" s="109">
        <v>0</v>
      </c>
      <c r="F172" s="1" t="str">
        <v>Drill</v>
      </c>
      <c r="G172" s="2">
        <v>0</v>
      </c>
      <c r="H172" s="55">
        <v>0.5</v>
      </c>
      <c r="I172" s="133"/>
    </row>
    <row r="173" spans="1:9" ht="15" thickBot="1" x14ac:dyDescent="0.35">
      <c r="A173" s="137">
        <v>0</v>
      </c>
      <c r="B173" s="109">
        <v>0</v>
      </c>
      <c r="C173" s="1" t="str">
        <v>R1 total</v>
      </c>
      <c r="D173" s="48">
        <v>18.5</v>
      </c>
      <c r="E173" s="109">
        <v>0</v>
      </c>
      <c r="F173" s="1" t="str">
        <v>R2 Total</v>
      </c>
      <c r="G173" s="67">
        <v>12</v>
      </c>
      <c r="H173" s="51">
        <v>30.5</v>
      </c>
      <c r="I173" s="133"/>
    </row>
    <row r="174" spans="1:9" ht="15" thickBot="1" x14ac:dyDescent="0.35">
      <c r="A174" s="124"/>
      <c r="B174" s="134"/>
      <c r="C174" s="134"/>
      <c r="D174" s="134"/>
      <c r="E174" s="134"/>
      <c r="F174" s="134"/>
      <c r="G174" s="134"/>
      <c r="H174" s="134"/>
      <c r="I174" s="135"/>
    </row>
    <row r="175" spans="1:9" ht="15" thickBot="1" x14ac:dyDescent="0.35"/>
    <row r="176" spans="1:9" x14ac:dyDescent="0.3">
      <c r="A176" s="129"/>
      <c r="B176" s="130"/>
      <c r="C176" s="130"/>
      <c r="D176" s="130"/>
      <c r="E176" s="130"/>
      <c r="F176" s="130"/>
      <c r="G176" s="130"/>
      <c r="H176" s="130"/>
      <c r="I176" s="131"/>
    </row>
    <row r="177" spans="1:9" ht="16.2" thickBot="1" x14ac:dyDescent="0.35">
      <c r="A177" s="143" t="str">
        <f>Albury!A4</f>
        <v>Albury</v>
      </c>
      <c r="B177" s="4"/>
      <c r="C177" s="4"/>
      <c r="D177" s="4"/>
      <c r="E177" s="4"/>
      <c r="F177" s="4"/>
      <c r="G177" s="4"/>
      <c r="H177" s="4"/>
      <c r="I177" s="133"/>
    </row>
    <row r="178" spans="1:9" ht="15" thickBot="1" x14ac:dyDescent="0.35">
      <c r="A178" s="144" t="str" cm="1">
        <f t="array" ref="A178:H182">Albury!L12:S16</f>
        <v>Pair Swords</v>
      </c>
      <c r="B178" s="80" t="str">
        <v>Round 1</v>
      </c>
      <c r="C178" s="85">
        <v>0</v>
      </c>
      <c r="D178" s="86">
        <v>0</v>
      </c>
      <c r="E178" s="80" t="str">
        <v>Round 2</v>
      </c>
      <c r="F178" s="85">
        <v>0</v>
      </c>
      <c r="G178" s="86">
        <v>0</v>
      </c>
      <c r="H178" s="51" t="str">
        <v>TOTAL</v>
      </c>
      <c r="I178" s="133"/>
    </row>
    <row r="179" spans="1:9" x14ac:dyDescent="0.3">
      <c r="A179" s="141" t="str">
        <v>Jake Van Dorssen</v>
      </c>
      <c r="B179" s="3">
        <v>6</v>
      </c>
      <c r="C179" s="3">
        <v>6</v>
      </c>
      <c r="D179" s="46">
        <v>12</v>
      </c>
      <c r="E179" s="3">
        <v>6</v>
      </c>
      <c r="F179" s="3">
        <v>0</v>
      </c>
      <c r="G179" s="66">
        <v>6</v>
      </c>
      <c r="H179" s="52">
        <v>18</v>
      </c>
      <c r="I179" s="133"/>
    </row>
    <row r="180" spans="1:9" x14ac:dyDescent="0.3">
      <c r="A180" s="141" t="str">
        <v>Neville Rathbone</v>
      </c>
      <c r="B180" s="1">
        <v>6</v>
      </c>
      <c r="C180" s="1">
        <v>6</v>
      </c>
      <c r="D180" s="48">
        <v>12</v>
      </c>
      <c r="E180" s="1">
        <v>0</v>
      </c>
      <c r="F180" s="1">
        <v>0</v>
      </c>
      <c r="G180" s="67">
        <v>0</v>
      </c>
      <c r="H180" s="53">
        <v>12</v>
      </c>
      <c r="I180" s="133"/>
    </row>
    <row r="181" spans="1:9" ht="15" thickBot="1" x14ac:dyDescent="0.35">
      <c r="A181" s="137">
        <v>0</v>
      </c>
      <c r="B181" s="109">
        <v>0</v>
      </c>
      <c r="C181" s="1" t="str">
        <v>Drill</v>
      </c>
      <c r="D181" s="1">
        <v>2.5</v>
      </c>
      <c r="E181" s="109">
        <v>0</v>
      </c>
      <c r="F181" s="1" t="str">
        <v>Drill</v>
      </c>
      <c r="G181" s="2">
        <v>3.5</v>
      </c>
      <c r="H181" s="55">
        <v>6</v>
      </c>
      <c r="I181" s="133"/>
    </row>
    <row r="182" spans="1:9" ht="15" thickBot="1" x14ac:dyDescent="0.35">
      <c r="A182" s="137">
        <v>0</v>
      </c>
      <c r="B182" s="109">
        <v>0</v>
      </c>
      <c r="C182" s="1" t="str">
        <v>R1 total</v>
      </c>
      <c r="D182" s="48">
        <v>26.5</v>
      </c>
      <c r="E182" s="109">
        <v>0</v>
      </c>
      <c r="F182" s="1" t="str">
        <v>R2 Total</v>
      </c>
      <c r="G182" s="67">
        <v>9.5</v>
      </c>
      <c r="H182" s="51">
        <v>36</v>
      </c>
      <c r="I182" s="133"/>
    </row>
    <row r="183" spans="1:9" x14ac:dyDescent="0.3">
      <c r="A183" s="132"/>
      <c r="B183" s="4"/>
      <c r="C183" s="4"/>
      <c r="D183" s="4"/>
      <c r="E183" s="4"/>
      <c r="F183" s="4"/>
      <c r="G183" s="4"/>
      <c r="H183" s="4"/>
      <c r="I183" s="133"/>
    </row>
    <row r="184" spans="1:9" ht="16.2" thickBot="1" x14ac:dyDescent="0.35">
      <c r="A184" s="143" t="str">
        <f>Albury!A4</f>
        <v>Albury</v>
      </c>
      <c r="B184" s="4"/>
      <c r="C184" s="4"/>
      <c r="D184" s="4"/>
      <c r="E184" s="4"/>
      <c r="F184" s="4"/>
      <c r="G184" s="4"/>
      <c r="H184" s="4"/>
      <c r="I184" s="133"/>
    </row>
    <row r="185" spans="1:9" ht="15" thickBot="1" x14ac:dyDescent="0.35">
      <c r="A185" s="144" t="str" cm="1">
        <f t="array" ref="A185:H189">Albury!L19:S23</f>
        <v>Pair Swords</v>
      </c>
      <c r="B185" s="80" t="str">
        <v>Round 1</v>
      </c>
      <c r="C185" s="85">
        <v>0</v>
      </c>
      <c r="D185" s="86">
        <v>0</v>
      </c>
      <c r="E185" s="80" t="str">
        <v>Round 2</v>
      </c>
      <c r="F185" s="85">
        <v>0</v>
      </c>
      <c r="G185" s="86">
        <v>0</v>
      </c>
      <c r="H185" s="51" t="str">
        <v>TOTAL</v>
      </c>
      <c r="I185" s="133"/>
    </row>
    <row r="186" spans="1:9" x14ac:dyDescent="0.3">
      <c r="A186" s="141" t="str">
        <v>Byron Biffin</v>
      </c>
      <c r="B186" s="3">
        <v>6</v>
      </c>
      <c r="C186" s="3">
        <v>6</v>
      </c>
      <c r="D186" s="46">
        <v>12</v>
      </c>
      <c r="E186" s="3">
        <v>6</v>
      </c>
      <c r="F186" s="3">
        <v>0</v>
      </c>
      <c r="G186" s="66">
        <v>6</v>
      </c>
      <c r="H186" s="52">
        <v>18</v>
      </c>
      <c r="I186" s="133"/>
    </row>
    <row r="187" spans="1:9" x14ac:dyDescent="0.3">
      <c r="A187" s="141" t="str">
        <v>SPARE</v>
      </c>
      <c r="B187" s="1">
        <v>6</v>
      </c>
      <c r="C187" s="1">
        <v>6</v>
      </c>
      <c r="D187" s="48">
        <v>12</v>
      </c>
      <c r="E187" s="1">
        <v>6</v>
      </c>
      <c r="F187" s="1">
        <v>6</v>
      </c>
      <c r="G187" s="67">
        <v>12</v>
      </c>
      <c r="H187" s="53">
        <v>24</v>
      </c>
      <c r="I187" s="133"/>
    </row>
    <row r="188" spans="1:9" ht="15" thickBot="1" x14ac:dyDescent="0.35">
      <c r="A188" s="137">
        <v>0</v>
      </c>
      <c r="B188" s="109">
        <v>0</v>
      </c>
      <c r="C188" s="1" t="str">
        <v>Drill</v>
      </c>
      <c r="D188" s="1">
        <v>1</v>
      </c>
      <c r="E188" s="109">
        <v>0</v>
      </c>
      <c r="F188" s="1" t="str">
        <v>Drill</v>
      </c>
      <c r="G188" s="2">
        <v>0</v>
      </c>
      <c r="H188" s="55">
        <v>1</v>
      </c>
      <c r="I188" s="133"/>
    </row>
    <row r="189" spans="1:9" ht="15" thickBot="1" x14ac:dyDescent="0.35">
      <c r="A189" s="137">
        <v>0</v>
      </c>
      <c r="B189" s="109">
        <v>0</v>
      </c>
      <c r="C189" s="1" t="str">
        <v>R1 total</v>
      </c>
      <c r="D189" s="48">
        <v>25</v>
      </c>
      <c r="E189" s="109">
        <v>0</v>
      </c>
      <c r="F189" s="1" t="str">
        <v>R2 Total</v>
      </c>
      <c r="G189" s="67">
        <v>18</v>
      </c>
      <c r="H189" s="51">
        <v>43</v>
      </c>
      <c r="I189" s="133"/>
    </row>
    <row r="190" spans="1:9" ht="15" thickBot="1" x14ac:dyDescent="0.35">
      <c r="A190" s="124"/>
      <c r="B190" s="134"/>
      <c r="C190" s="134"/>
      <c r="D190" s="134"/>
      <c r="E190" s="134"/>
      <c r="F190" s="134"/>
      <c r="G190" s="134"/>
      <c r="H190" s="134"/>
      <c r="I190" s="135"/>
    </row>
    <row r="191" spans="1:9" ht="15" thickBot="1" x14ac:dyDescent="0.35"/>
    <row r="192" spans="1:9" x14ac:dyDescent="0.3">
      <c r="A192" s="129"/>
      <c r="B192" s="130"/>
      <c r="C192" s="130"/>
      <c r="D192" s="130"/>
      <c r="E192" s="130"/>
      <c r="F192" s="130"/>
      <c r="G192" s="130"/>
      <c r="H192" s="130"/>
      <c r="I192" s="131"/>
    </row>
    <row r="193" spans="1:9" ht="16.2" thickBot="1" x14ac:dyDescent="0.35">
      <c r="A193" s="145" t="str">
        <f>'11 Light Horse'!A4</f>
        <v>11th Light Horse</v>
      </c>
      <c r="B193" s="4"/>
      <c r="C193" s="4"/>
      <c r="D193" s="4"/>
      <c r="E193" s="4"/>
      <c r="F193" s="4"/>
      <c r="G193" s="4"/>
      <c r="H193" s="4"/>
      <c r="I193" s="133"/>
    </row>
    <row r="194" spans="1:9" ht="15" thickBot="1" x14ac:dyDescent="0.35">
      <c r="A194" s="144" t="str" cm="1">
        <f t="array" ref="A194:H198">'11 Light Horse'!L12:S16</f>
        <v>Pair Swords</v>
      </c>
      <c r="B194" s="155" t="str">
        <v>Round 1</v>
      </c>
      <c r="C194" s="157">
        <v>0</v>
      </c>
      <c r="D194" s="158">
        <v>0</v>
      </c>
      <c r="E194" s="155" t="str">
        <v>Round 2</v>
      </c>
      <c r="F194" s="157">
        <v>0</v>
      </c>
      <c r="G194" s="158">
        <v>0</v>
      </c>
      <c r="H194" s="51" t="str">
        <v>TOTAL</v>
      </c>
      <c r="I194" s="133"/>
    </row>
    <row r="195" spans="1:9" x14ac:dyDescent="0.3">
      <c r="A195" s="141" t="str">
        <v>Donna Davidson</v>
      </c>
      <c r="B195" s="3">
        <v>6</v>
      </c>
      <c r="C195" s="3">
        <v>6</v>
      </c>
      <c r="D195" s="46">
        <v>12</v>
      </c>
      <c r="E195" s="3">
        <v>6</v>
      </c>
      <c r="F195" s="3">
        <v>6</v>
      </c>
      <c r="G195" s="66">
        <v>12</v>
      </c>
      <c r="H195" s="69">
        <v>24</v>
      </c>
      <c r="I195" s="133"/>
    </row>
    <row r="196" spans="1:9" x14ac:dyDescent="0.3">
      <c r="A196" s="141" t="str">
        <v>Bruce Smith</v>
      </c>
      <c r="B196" s="1">
        <v>0</v>
      </c>
      <c r="C196" s="1">
        <v>6</v>
      </c>
      <c r="D196" s="48">
        <v>6</v>
      </c>
      <c r="E196" s="1">
        <v>6</v>
      </c>
      <c r="F196" s="1">
        <v>6</v>
      </c>
      <c r="G196" s="67">
        <v>12</v>
      </c>
      <c r="H196" s="65">
        <v>18</v>
      </c>
      <c r="I196" s="133"/>
    </row>
    <row r="197" spans="1:9" ht="15" thickBot="1" x14ac:dyDescent="0.35">
      <c r="A197" s="137">
        <v>0</v>
      </c>
      <c r="B197" s="109">
        <v>0</v>
      </c>
      <c r="C197" s="1" t="str">
        <v>Drill</v>
      </c>
      <c r="D197" s="1">
        <v>1.5</v>
      </c>
      <c r="E197" s="109">
        <v>0</v>
      </c>
      <c r="F197" s="1" t="str">
        <v>Drill</v>
      </c>
      <c r="G197" s="2">
        <v>1.5</v>
      </c>
      <c r="H197" s="77">
        <v>3</v>
      </c>
      <c r="I197" s="133"/>
    </row>
    <row r="198" spans="1:9" ht="15" thickBot="1" x14ac:dyDescent="0.35">
      <c r="A198" s="137">
        <v>0</v>
      </c>
      <c r="B198" s="109">
        <v>0</v>
      </c>
      <c r="C198" s="1" t="str">
        <v>R1 total</v>
      </c>
      <c r="D198" s="48">
        <v>19.5</v>
      </c>
      <c r="E198" s="109">
        <v>0</v>
      </c>
      <c r="F198" s="1" t="str">
        <v>R2 Total</v>
      </c>
      <c r="G198" s="67">
        <v>25.5</v>
      </c>
      <c r="H198" s="112">
        <v>45</v>
      </c>
      <c r="I198" s="133"/>
    </row>
    <row r="199" spans="1:9" x14ac:dyDescent="0.3">
      <c r="A199" s="132"/>
      <c r="B199" s="4"/>
      <c r="C199" s="4"/>
      <c r="D199" s="4"/>
      <c r="E199" s="4"/>
      <c r="F199" s="4"/>
      <c r="G199" s="4"/>
      <c r="H199" s="4"/>
      <c r="I199" s="133"/>
    </row>
    <row r="200" spans="1:9" ht="16.2" thickBot="1" x14ac:dyDescent="0.35">
      <c r="A200" s="143" t="str">
        <f>'11 Light Horse'!A4</f>
        <v>11th Light Horse</v>
      </c>
      <c r="B200" s="4"/>
      <c r="C200" s="4"/>
      <c r="D200" s="4"/>
      <c r="E200" s="4"/>
      <c r="F200" s="4"/>
      <c r="G200" s="4"/>
      <c r="H200" s="4"/>
      <c r="I200" s="133"/>
    </row>
    <row r="201" spans="1:9" ht="15" thickBot="1" x14ac:dyDescent="0.35">
      <c r="A201" s="144" t="str" cm="1">
        <f t="array" ref="A201:H205">'11 Light Horse'!L19:S23</f>
        <v>Pair Swords</v>
      </c>
      <c r="B201" s="155" t="str">
        <v>Round 1</v>
      </c>
      <c r="C201" s="157">
        <v>0</v>
      </c>
      <c r="D201" s="158">
        <v>0</v>
      </c>
      <c r="E201" s="155" t="str">
        <v>Round 2</v>
      </c>
      <c r="F201" s="157">
        <v>0</v>
      </c>
      <c r="G201" s="158">
        <v>0</v>
      </c>
      <c r="H201" s="51" t="str">
        <v>TOTAL</v>
      </c>
      <c r="I201" s="133"/>
    </row>
    <row r="202" spans="1:9" x14ac:dyDescent="0.3">
      <c r="A202" s="141" t="str">
        <v>Ian Curtis</v>
      </c>
      <c r="B202" s="3">
        <v>6</v>
      </c>
      <c r="C202" s="3">
        <v>6</v>
      </c>
      <c r="D202" s="46">
        <v>12</v>
      </c>
      <c r="E202" s="3">
        <v>0</v>
      </c>
      <c r="F202" s="3">
        <v>6</v>
      </c>
      <c r="G202" s="66">
        <v>6</v>
      </c>
      <c r="H202" s="52">
        <v>18</v>
      </c>
      <c r="I202" s="133"/>
    </row>
    <row r="203" spans="1:9" x14ac:dyDescent="0.3">
      <c r="A203" s="141" t="str">
        <v>Greg Chandler</v>
      </c>
      <c r="B203" s="1">
        <v>6</v>
      </c>
      <c r="C203" s="1">
        <v>4</v>
      </c>
      <c r="D203" s="48">
        <v>10</v>
      </c>
      <c r="E203" s="1">
        <v>6</v>
      </c>
      <c r="F203" s="1">
        <v>6</v>
      </c>
      <c r="G203" s="67">
        <v>12</v>
      </c>
      <c r="H203" s="53">
        <v>22</v>
      </c>
      <c r="I203" s="133"/>
    </row>
    <row r="204" spans="1:9" ht="15" thickBot="1" x14ac:dyDescent="0.35">
      <c r="A204" s="137">
        <v>0</v>
      </c>
      <c r="B204" s="109">
        <v>0</v>
      </c>
      <c r="C204" s="1" t="str">
        <v>Drill</v>
      </c>
      <c r="D204" s="1">
        <v>1</v>
      </c>
      <c r="E204" s="109">
        <v>0</v>
      </c>
      <c r="F204" s="1" t="str">
        <v>Drill</v>
      </c>
      <c r="G204" s="2">
        <v>1</v>
      </c>
      <c r="H204" s="55">
        <v>2</v>
      </c>
      <c r="I204" s="133"/>
    </row>
    <row r="205" spans="1:9" ht="15" thickBot="1" x14ac:dyDescent="0.35">
      <c r="A205" s="137">
        <v>0</v>
      </c>
      <c r="B205" s="109">
        <v>0</v>
      </c>
      <c r="C205" s="1" t="str">
        <v>R1 total</v>
      </c>
      <c r="D205" s="48">
        <v>23</v>
      </c>
      <c r="E205" s="109">
        <v>0</v>
      </c>
      <c r="F205" s="1" t="str">
        <v>R2 Total</v>
      </c>
      <c r="G205" s="67">
        <v>19</v>
      </c>
      <c r="H205" s="51">
        <v>42</v>
      </c>
      <c r="I205" s="133"/>
    </row>
    <row r="206" spans="1:9" ht="15" thickBot="1" x14ac:dyDescent="0.35">
      <c r="A206" s="124"/>
      <c r="B206" s="134"/>
      <c r="C206" s="134"/>
      <c r="D206" s="134"/>
      <c r="E206" s="134"/>
      <c r="F206" s="134"/>
      <c r="G206" s="134"/>
      <c r="H206" s="134"/>
      <c r="I206" s="135"/>
    </row>
  </sheetData>
  <sheetProtection sheet="1" objects="1" scenarios="1" selectLockedCells="1" selectUnlockedCells="1"/>
  <sortState xmlns:xlrd2="http://schemas.microsoft.com/office/spreadsheetml/2017/richdata2" ref="K3:O27">
    <sortCondition ref="N3:N27"/>
    <sortCondition descending="1" ref="O3:O27"/>
  </sortState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E6D5-6975-430D-8677-784F9267ACF6}">
  <dimension ref="A1:O138"/>
  <sheetViews>
    <sheetView topLeftCell="A13" workbookViewId="0">
      <selection activeCell="J1" sqref="J1"/>
    </sheetView>
  </sheetViews>
  <sheetFormatPr defaultRowHeight="14.4" x14ac:dyDescent="0.3"/>
  <cols>
    <col min="1" max="1" width="19.21875" bestFit="1" customWidth="1"/>
    <col min="2" max="2" width="14.44140625" customWidth="1"/>
    <col min="10" max="10" width="19.21875" bestFit="1" customWidth="1"/>
    <col min="11" max="11" width="15.33203125" bestFit="1" customWidth="1"/>
  </cols>
  <sheetData>
    <row r="1" spans="1:15" ht="18" x14ac:dyDescent="0.35">
      <c r="A1" s="105" t="s">
        <v>96</v>
      </c>
    </row>
    <row r="2" spans="1:15" x14ac:dyDescent="0.3">
      <c r="J2" s="4"/>
      <c r="K2" s="4"/>
      <c r="L2" s="4"/>
      <c r="M2" s="4"/>
      <c r="N2" s="4"/>
      <c r="O2" s="4"/>
    </row>
    <row r="3" spans="1:15" ht="32.4" x14ac:dyDescent="0.3">
      <c r="A3" s="153" t="s">
        <v>55</v>
      </c>
      <c r="B3" s="153" t="s">
        <v>92</v>
      </c>
      <c r="C3" s="153" t="s">
        <v>0</v>
      </c>
      <c r="D3" s="153" t="s">
        <v>95</v>
      </c>
      <c r="E3" s="152" t="s">
        <v>82</v>
      </c>
      <c r="J3" s="226"/>
      <c r="K3" s="226"/>
      <c r="L3" s="226"/>
      <c r="M3" s="226"/>
      <c r="N3" s="226"/>
      <c r="O3" s="4"/>
    </row>
    <row r="4" spans="1:15" x14ac:dyDescent="0.3">
      <c r="A4" s="154" t="s">
        <v>151</v>
      </c>
      <c r="J4" s="4"/>
      <c r="K4" s="4"/>
      <c r="L4" s="4"/>
      <c r="M4" s="4"/>
      <c r="N4" s="4"/>
      <c r="O4" s="4"/>
    </row>
    <row r="5" spans="1:15" x14ac:dyDescent="0.3">
      <c r="A5" s="48" t="s">
        <v>94</v>
      </c>
      <c r="B5" s="48" t="s">
        <v>112</v>
      </c>
      <c r="C5" s="48" t="s">
        <v>6</v>
      </c>
      <c r="D5" s="48">
        <v>40</v>
      </c>
      <c r="E5" s="48">
        <v>1</v>
      </c>
      <c r="J5" s="4"/>
      <c r="K5" s="4"/>
      <c r="L5" s="4"/>
      <c r="M5" s="4"/>
      <c r="N5" s="4"/>
      <c r="O5" s="4"/>
    </row>
    <row r="6" spans="1:15" x14ac:dyDescent="0.3">
      <c r="A6" s="48" t="s">
        <v>100</v>
      </c>
      <c r="B6" s="48" t="s">
        <v>57</v>
      </c>
      <c r="C6" s="48" t="s">
        <v>6</v>
      </c>
      <c r="D6" s="48">
        <v>39.5</v>
      </c>
      <c r="E6" s="48">
        <v>2</v>
      </c>
    </row>
    <row r="7" spans="1:15" x14ac:dyDescent="0.3">
      <c r="A7" s="1" t="s">
        <v>56</v>
      </c>
      <c r="B7" s="1" t="s">
        <v>58</v>
      </c>
      <c r="C7" s="1" t="s">
        <v>6</v>
      </c>
      <c r="D7" s="1">
        <v>39</v>
      </c>
      <c r="E7" s="1"/>
    </row>
    <row r="8" spans="1:15" x14ac:dyDescent="0.3">
      <c r="A8" s="1" t="s">
        <v>87</v>
      </c>
      <c r="B8" s="1" t="s">
        <v>123</v>
      </c>
      <c r="C8" s="1" t="s">
        <v>6</v>
      </c>
      <c r="D8" s="1">
        <v>38.5</v>
      </c>
      <c r="E8" s="1"/>
    </row>
    <row r="9" spans="1:15" x14ac:dyDescent="0.3">
      <c r="A9" s="1" t="s">
        <v>56</v>
      </c>
      <c r="B9" s="1" t="s">
        <v>60</v>
      </c>
      <c r="C9" s="1" t="s">
        <v>6</v>
      </c>
      <c r="D9" s="1">
        <v>33.5</v>
      </c>
      <c r="E9" s="1"/>
    </row>
    <row r="10" spans="1:15" x14ac:dyDescent="0.3">
      <c r="A10" s="1" t="s">
        <v>104</v>
      </c>
      <c r="B10" s="1" t="s">
        <v>106</v>
      </c>
      <c r="C10" s="1" t="s">
        <v>6</v>
      </c>
      <c r="D10" s="1">
        <v>32.5</v>
      </c>
      <c r="E10" s="1"/>
    </row>
    <row r="11" spans="1:15" x14ac:dyDescent="0.3">
      <c r="A11" s="1" t="s">
        <v>56</v>
      </c>
      <c r="B11" s="1" t="s">
        <v>57</v>
      </c>
      <c r="C11" s="1" t="s">
        <v>6</v>
      </c>
      <c r="D11" s="1">
        <v>32</v>
      </c>
      <c r="E11" s="1"/>
    </row>
    <row r="12" spans="1:15" x14ac:dyDescent="0.3">
      <c r="A12" s="1" t="s">
        <v>104</v>
      </c>
      <c r="B12" s="1" t="s">
        <v>105</v>
      </c>
      <c r="C12" s="1" t="s">
        <v>6</v>
      </c>
      <c r="D12" s="1">
        <v>32</v>
      </c>
      <c r="E12" s="1"/>
    </row>
    <row r="13" spans="1:15" x14ac:dyDescent="0.3">
      <c r="A13" s="1" t="s">
        <v>61</v>
      </c>
      <c r="B13" s="1" t="s">
        <v>62</v>
      </c>
      <c r="C13" s="1" t="s">
        <v>6</v>
      </c>
      <c r="D13" s="1">
        <v>31.5</v>
      </c>
      <c r="E13" s="1"/>
    </row>
    <row r="14" spans="1:15" x14ac:dyDescent="0.3">
      <c r="A14" s="1" t="s">
        <v>94</v>
      </c>
      <c r="B14" s="1" t="s">
        <v>66</v>
      </c>
      <c r="C14" s="1" t="s">
        <v>6</v>
      </c>
      <c r="D14" s="1">
        <v>31</v>
      </c>
      <c r="E14" s="1"/>
    </row>
    <row r="15" spans="1:15" x14ac:dyDescent="0.3">
      <c r="A15" s="1" t="s">
        <v>100</v>
      </c>
      <c r="B15" s="1" t="s">
        <v>103</v>
      </c>
      <c r="C15" s="1" t="s">
        <v>6</v>
      </c>
      <c r="D15" s="1">
        <v>30</v>
      </c>
      <c r="E15" s="1"/>
    </row>
    <row r="16" spans="1:15" x14ac:dyDescent="0.3">
      <c r="A16" s="1" t="s">
        <v>100</v>
      </c>
      <c r="B16" s="1" t="s">
        <v>101</v>
      </c>
      <c r="C16" s="1" t="s">
        <v>6</v>
      </c>
      <c r="D16" s="1">
        <v>27.5</v>
      </c>
      <c r="E16" s="1"/>
    </row>
    <row r="17" spans="1:5" x14ac:dyDescent="0.3">
      <c r="A17" s="1" t="s">
        <v>87</v>
      </c>
      <c r="B17" s="1" t="s">
        <v>53</v>
      </c>
      <c r="C17" s="1" t="s">
        <v>6</v>
      </c>
      <c r="D17" s="1">
        <v>27</v>
      </c>
      <c r="E17" s="1"/>
    </row>
    <row r="18" spans="1:5" x14ac:dyDescent="0.3">
      <c r="A18" s="1" t="s">
        <v>56</v>
      </c>
      <c r="B18" s="1" t="s">
        <v>59</v>
      </c>
      <c r="C18" s="1" t="s">
        <v>6</v>
      </c>
      <c r="D18" s="1">
        <v>23.5</v>
      </c>
      <c r="E18" s="1"/>
    </row>
    <row r="19" spans="1:5" x14ac:dyDescent="0.3">
      <c r="A19" s="1" t="s">
        <v>61</v>
      </c>
      <c r="B19" s="1" t="s">
        <v>97</v>
      </c>
      <c r="C19" s="1" t="s">
        <v>6</v>
      </c>
      <c r="D19" s="1">
        <v>21.5</v>
      </c>
      <c r="E19" s="1"/>
    </row>
    <row r="20" spans="1:5" x14ac:dyDescent="0.3">
      <c r="A20" s="1" t="s">
        <v>100</v>
      </c>
      <c r="B20" s="1" t="s">
        <v>102</v>
      </c>
      <c r="C20" s="1" t="s">
        <v>6</v>
      </c>
      <c r="D20" s="1">
        <v>17.5</v>
      </c>
      <c r="E20" s="1"/>
    </row>
    <row r="21" spans="1:5" x14ac:dyDescent="0.3">
      <c r="A21" s="1" t="s">
        <v>104</v>
      </c>
      <c r="B21" s="1" t="s">
        <v>72</v>
      </c>
      <c r="C21" s="1" t="s">
        <v>6</v>
      </c>
      <c r="D21" s="1">
        <v>15</v>
      </c>
      <c r="E21" s="1"/>
    </row>
    <row r="22" spans="1:5" x14ac:dyDescent="0.3">
      <c r="A22" s="1" t="s">
        <v>93</v>
      </c>
      <c r="B22" s="1" t="s">
        <v>115</v>
      </c>
      <c r="C22" s="1" t="s">
        <v>6</v>
      </c>
      <c r="D22" s="1">
        <v>13</v>
      </c>
      <c r="E22" s="1"/>
    </row>
    <row r="23" spans="1:5" x14ac:dyDescent="0.3">
      <c r="A23" s="1" t="s">
        <v>61</v>
      </c>
      <c r="B23" s="1" t="s">
        <v>99</v>
      </c>
      <c r="C23" s="1" t="s">
        <v>6</v>
      </c>
      <c r="D23" s="1">
        <v>0</v>
      </c>
      <c r="E23" s="1"/>
    </row>
    <row r="24" spans="1:5" x14ac:dyDescent="0.3">
      <c r="A24" s="1" t="s">
        <v>93</v>
      </c>
      <c r="B24" s="1" t="s">
        <v>72</v>
      </c>
      <c r="C24" s="1" t="s">
        <v>6</v>
      </c>
      <c r="D24" s="1">
        <v>0</v>
      </c>
      <c r="E24" s="1"/>
    </row>
    <row r="25" spans="1:5" x14ac:dyDescent="0.3">
      <c r="A25" s="199" t="s">
        <v>83</v>
      </c>
    </row>
    <row r="26" spans="1:5" x14ac:dyDescent="0.3">
      <c r="A26" s="48" t="s">
        <v>104</v>
      </c>
      <c r="B26" s="48" t="s">
        <v>73</v>
      </c>
      <c r="C26" s="48" t="s">
        <v>4</v>
      </c>
      <c r="D26" s="48">
        <v>31</v>
      </c>
      <c r="E26" s="48">
        <v>1</v>
      </c>
    </row>
    <row r="27" spans="1:5" x14ac:dyDescent="0.3">
      <c r="A27" s="48" t="s">
        <v>94</v>
      </c>
      <c r="B27" s="48" t="s">
        <v>130</v>
      </c>
      <c r="C27" s="48" t="s">
        <v>4</v>
      </c>
      <c r="D27" s="48">
        <v>30.5</v>
      </c>
      <c r="E27" s="48">
        <v>2</v>
      </c>
    </row>
    <row r="28" spans="1:5" x14ac:dyDescent="0.3">
      <c r="A28" s="1" t="s">
        <v>86</v>
      </c>
      <c r="B28" s="1" t="s">
        <v>3</v>
      </c>
      <c r="C28" s="1" t="s">
        <v>4</v>
      </c>
      <c r="D28" s="1">
        <v>25</v>
      </c>
      <c r="E28" s="1"/>
    </row>
    <row r="29" spans="1:5" x14ac:dyDescent="0.3">
      <c r="A29" s="1" t="s">
        <v>87</v>
      </c>
      <c r="B29" s="1" t="s">
        <v>54</v>
      </c>
      <c r="C29" s="1" t="s">
        <v>4</v>
      </c>
      <c r="D29" s="1">
        <v>19</v>
      </c>
      <c r="E29" s="1"/>
    </row>
    <row r="30" spans="1:5" x14ac:dyDescent="0.3">
      <c r="A30" s="1" t="s">
        <v>63</v>
      </c>
      <c r="B30" s="1" t="s">
        <v>110</v>
      </c>
      <c r="C30" s="1" t="s">
        <v>4</v>
      </c>
      <c r="D30" s="1">
        <v>19</v>
      </c>
      <c r="E30" s="1"/>
    </row>
    <row r="31" spans="1:5" x14ac:dyDescent="0.3">
      <c r="A31" s="1" t="s">
        <v>63</v>
      </c>
      <c r="B31" s="1" t="s">
        <v>64</v>
      </c>
      <c r="C31" s="1" t="s">
        <v>4</v>
      </c>
      <c r="D31" s="1">
        <v>19</v>
      </c>
      <c r="E31" s="1"/>
    </row>
    <row r="32" spans="1:5" x14ac:dyDescent="0.3">
      <c r="A32" s="1" t="s">
        <v>93</v>
      </c>
      <c r="B32" s="1" t="s">
        <v>113</v>
      </c>
      <c r="C32" s="1" t="s">
        <v>4</v>
      </c>
      <c r="D32" s="1">
        <v>19</v>
      </c>
      <c r="E32" s="1"/>
    </row>
    <row r="33" spans="1:5" x14ac:dyDescent="0.3">
      <c r="A33" s="1" t="s">
        <v>87</v>
      </c>
      <c r="B33" s="1" t="s">
        <v>74</v>
      </c>
      <c r="C33" s="1" t="s">
        <v>4</v>
      </c>
      <c r="D33" s="1">
        <v>15.5</v>
      </c>
      <c r="E33" s="1"/>
    </row>
    <row r="34" spans="1:5" x14ac:dyDescent="0.3">
      <c r="A34" s="1" t="s">
        <v>63</v>
      </c>
      <c r="B34" s="1" t="s">
        <v>111</v>
      </c>
      <c r="C34" s="1" t="s">
        <v>4</v>
      </c>
      <c r="D34" s="1">
        <v>13.5</v>
      </c>
      <c r="E34" s="1"/>
    </row>
    <row r="35" spans="1:5" x14ac:dyDescent="0.3">
      <c r="A35" s="1" t="s">
        <v>75</v>
      </c>
      <c r="B35" s="1" t="s">
        <v>77</v>
      </c>
      <c r="C35" s="1" t="s">
        <v>4</v>
      </c>
      <c r="D35" s="1">
        <v>13.5</v>
      </c>
      <c r="E35" s="1"/>
    </row>
    <row r="36" spans="1:5" x14ac:dyDescent="0.3">
      <c r="A36" s="1" t="s">
        <v>86</v>
      </c>
      <c r="B36" s="1" t="s">
        <v>1</v>
      </c>
      <c r="C36" s="1" t="s">
        <v>4</v>
      </c>
      <c r="D36" s="1">
        <v>13</v>
      </c>
      <c r="E36" s="1"/>
    </row>
    <row r="37" spans="1:5" x14ac:dyDescent="0.3">
      <c r="A37" s="1" t="s">
        <v>75</v>
      </c>
      <c r="B37" s="1" t="s">
        <v>108</v>
      </c>
      <c r="C37" s="1" t="s">
        <v>4</v>
      </c>
      <c r="D37" s="1">
        <v>7</v>
      </c>
      <c r="E37" s="1"/>
    </row>
    <row r="38" spans="1:5" x14ac:dyDescent="0.3">
      <c r="A38" s="154" t="s">
        <v>84</v>
      </c>
    </row>
    <row r="39" spans="1:5" x14ac:dyDescent="0.3">
      <c r="A39" s="48" t="s">
        <v>78</v>
      </c>
      <c r="B39" s="48" t="s">
        <v>117</v>
      </c>
      <c r="C39" s="48" t="s">
        <v>5</v>
      </c>
      <c r="D39" s="48">
        <v>31</v>
      </c>
      <c r="E39" s="48">
        <v>1</v>
      </c>
    </row>
    <row r="40" spans="1:5" x14ac:dyDescent="0.3">
      <c r="A40" s="48" t="s">
        <v>78</v>
      </c>
      <c r="B40" s="48" t="s">
        <v>79</v>
      </c>
      <c r="C40" s="48" t="s">
        <v>5</v>
      </c>
      <c r="D40" s="48">
        <v>28</v>
      </c>
      <c r="E40" s="48">
        <v>2</v>
      </c>
    </row>
    <row r="41" spans="1:5" x14ac:dyDescent="0.3">
      <c r="A41" s="1" t="s">
        <v>75</v>
      </c>
      <c r="B41" s="1" t="s">
        <v>109</v>
      </c>
      <c r="C41" s="1" t="s">
        <v>5</v>
      </c>
      <c r="D41" s="1">
        <v>25</v>
      </c>
      <c r="E41" s="1"/>
    </row>
    <row r="42" spans="1:5" x14ac:dyDescent="0.3">
      <c r="A42" s="1" t="s">
        <v>86</v>
      </c>
      <c r="B42" s="1" t="s">
        <v>76</v>
      </c>
      <c r="C42" s="1" t="s">
        <v>5</v>
      </c>
      <c r="D42" s="1">
        <v>17</v>
      </c>
      <c r="E42" s="1"/>
    </row>
    <row r="43" spans="1:5" x14ac:dyDescent="0.3">
      <c r="A43" s="1" t="s">
        <v>86</v>
      </c>
      <c r="B43" s="1" t="s">
        <v>2</v>
      </c>
      <c r="C43" s="1" t="s">
        <v>5</v>
      </c>
      <c r="D43" s="1">
        <v>13</v>
      </c>
      <c r="E43" s="1"/>
    </row>
    <row r="44" spans="1:5" x14ac:dyDescent="0.3">
      <c r="A44" s="1" t="s">
        <v>75</v>
      </c>
      <c r="B44" s="1" t="s">
        <v>107</v>
      </c>
      <c r="C44" s="1" t="s">
        <v>5</v>
      </c>
      <c r="D44" s="1">
        <v>13</v>
      </c>
      <c r="E44" s="1"/>
    </row>
    <row r="45" spans="1:5" x14ac:dyDescent="0.3">
      <c r="A45" s="1" t="s">
        <v>93</v>
      </c>
      <c r="B45" s="1" t="s">
        <v>114</v>
      </c>
      <c r="C45" s="1" t="s">
        <v>5</v>
      </c>
      <c r="D45" s="1">
        <v>13</v>
      </c>
      <c r="E45" s="1"/>
    </row>
    <row r="46" spans="1:5" x14ac:dyDescent="0.3">
      <c r="A46" s="1" t="s">
        <v>61</v>
      </c>
      <c r="B46" s="1" t="s">
        <v>98</v>
      </c>
      <c r="C46" s="1" t="s">
        <v>5</v>
      </c>
      <c r="D46" s="1">
        <v>11</v>
      </c>
      <c r="E46" s="1"/>
    </row>
    <row r="47" spans="1:5" x14ac:dyDescent="0.3">
      <c r="A47" s="1" t="s">
        <v>94</v>
      </c>
      <c r="B47" s="1" t="s">
        <v>65</v>
      </c>
      <c r="C47" s="1" t="s">
        <v>5</v>
      </c>
      <c r="D47" s="1">
        <v>0</v>
      </c>
      <c r="E47" s="1"/>
    </row>
    <row r="48" spans="1:5" x14ac:dyDescent="0.3">
      <c r="A48" s="1" t="s">
        <v>63</v>
      </c>
      <c r="B48" s="1" t="s">
        <v>79</v>
      </c>
      <c r="C48" s="1" t="s">
        <v>5</v>
      </c>
      <c r="D48" s="1">
        <v>0</v>
      </c>
      <c r="E48" s="1"/>
    </row>
    <row r="49" spans="1:10" x14ac:dyDescent="0.3">
      <c r="A49" s="1" t="s">
        <v>78</v>
      </c>
      <c r="B49" s="1" t="s">
        <v>116</v>
      </c>
      <c r="C49" s="1" t="s">
        <v>5</v>
      </c>
      <c r="D49" s="1">
        <v>0</v>
      </c>
      <c r="E49" s="1"/>
    </row>
    <row r="50" spans="1:10" x14ac:dyDescent="0.3">
      <c r="A50" s="1" t="s">
        <v>78</v>
      </c>
      <c r="B50" s="1" t="s">
        <v>129</v>
      </c>
      <c r="C50" s="1" t="s">
        <v>5</v>
      </c>
      <c r="D50" s="1">
        <v>0</v>
      </c>
      <c r="E50" s="1"/>
    </row>
    <row r="51" spans="1:10" x14ac:dyDescent="0.3">
      <c r="A51" s="4"/>
      <c r="B51" s="4"/>
      <c r="C51" s="4"/>
      <c r="D51" s="4"/>
      <c r="E51" s="4"/>
    </row>
    <row r="53" spans="1:10" ht="16.2" thickBot="1" x14ac:dyDescent="0.35">
      <c r="A53" s="87" t="str">
        <f>'Maitland BLK'!A4</f>
        <v>Maitland Black</v>
      </c>
    </row>
    <row r="54" spans="1:10" ht="15" thickBot="1" x14ac:dyDescent="0.35">
      <c r="A54" s="162" t="str" cm="1">
        <f t="array" ref="A54:J58">'Maitland BLK'!A46:J50</f>
        <v>Rings &amp; Pegs</v>
      </c>
      <c r="B54" s="163" t="str">
        <v>Ring</v>
      </c>
      <c r="C54" s="163" t="str">
        <v>Ring</v>
      </c>
      <c r="D54" s="163" t="str">
        <v xml:space="preserve">Peg </v>
      </c>
      <c r="E54" s="163" t="str">
        <v>Drill</v>
      </c>
      <c r="F54" s="163" t="str">
        <v>Ring</v>
      </c>
      <c r="G54" s="163" t="str">
        <v>Ring</v>
      </c>
      <c r="H54" s="163" t="str">
        <v xml:space="preserve">Peg </v>
      </c>
      <c r="I54" s="163" t="str">
        <v>Drill</v>
      </c>
      <c r="J54" s="164" t="str">
        <v>TOTAL</v>
      </c>
    </row>
    <row r="55" spans="1:10" ht="15" thickBot="1" x14ac:dyDescent="0.35">
      <c r="A55" s="3" t="str">
        <v>Cameron Ninness</v>
      </c>
      <c r="B55" s="3">
        <v>0</v>
      </c>
      <c r="C55" s="3">
        <v>6</v>
      </c>
      <c r="D55" s="3">
        <v>4</v>
      </c>
      <c r="E55" s="3">
        <v>1</v>
      </c>
      <c r="F55" s="3">
        <v>0</v>
      </c>
      <c r="G55" s="3">
        <v>0</v>
      </c>
      <c r="H55" s="3">
        <v>4</v>
      </c>
      <c r="I55" s="5">
        <v>0.5</v>
      </c>
      <c r="J55" s="51">
        <v>15.5</v>
      </c>
    </row>
    <row r="56" spans="1:10" ht="15" thickBot="1" x14ac:dyDescent="0.35">
      <c r="A56" s="1" t="str">
        <v>Jamie Banister</v>
      </c>
      <c r="B56" s="1">
        <v>6</v>
      </c>
      <c r="C56" s="1">
        <v>6</v>
      </c>
      <c r="D56" s="1">
        <v>6</v>
      </c>
      <c r="E56" s="1">
        <v>2</v>
      </c>
      <c r="F56" s="1">
        <v>6</v>
      </c>
      <c r="G56" s="1">
        <v>6</v>
      </c>
      <c r="H56" s="1">
        <v>6</v>
      </c>
      <c r="I56" s="2">
        <v>0.5</v>
      </c>
      <c r="J56" s="51">
        <v>38.5</v>
      </c>
    </row>
    <row r="57" spans="1:10" ht="15" thickBot="1" x14ac:dyDescent="0.35">
      <c r="A57" s="1" t="str">
        <v>Phil Logue</v>
      </c>
      <c r="B57" s="1">
        <v>0</v>
      </c>
      <c r="C57" s="1">
        <v>0</v>
      </c>
      <c r="D57" s="1">
        <v>6</v>
      </c>
      <c r="E57" s="1">
        <v>0.5</v>
      </c>
      <c r="F57" s="1">
        <v>0</v>
      </c>
      <c r="G57" s="1">
        <v>6</v>
      </c>
      <c r="H57" s="1">
        <v>6</v>
      </c>
      <c r="I57" s="2">
        <v>0.5</v>
      </c>
      <c r="J57" s="51">
        <v>19</v>
      </c>
    </row>
    <row r="58" spans="1:10" ht="15" thickBot="1" x14ac:dyDescent="0.35">
      <c r="A58" s="1" t="str">
        <v>Michelle Gorey</v>
      </c>
      <c r="B58" s="1">
        <v>0</v>
      </c>
      <c r="C58" s="1">
        <v>0</v>
      </c>
      <c r="D58" s="1">
        <v>6</v>
      </c>
      <c r="E58" s="1">
        <v>1</v>
      </c>
      <c r="F58" s="1">
        <v>6</v>
      </c>
      <c r="G58" s="1">
        <v>6</v>
      </c>
      <c r="H58" s="1">
        <v>6</v>
      </c>
      <c r="I58" s="2">
        <v>2</v>
      </c>
      <c r="J58" s="51">
        <v>27</v>
      </c>
    </row>
    <row r="61" spans="1:10" ht="16.2" thickBot="1" x14ac:dyDescent="0.35">
      <c r="A61" s="156" t="str">
        <f>'Tamworth '!A4</f>
        <v>Tamworth</v>
      </c>
    </row>
    <row r="62" spans="1:10" ht="15" thickBot="1" x14ac:dyDescent="0.35">
      <c r="A62" s="162" t="str" cm="1">
        <f t="array" ref="A62:J66">'Tamworth '!A46:J50</f>
        <v>Rings &amp; Pegs</v>
      </c>
      <c r="B62" s="163" t="str">
        <v>Ring</v>
      </c>
      <c r="C62" s="163" t="str">
        <v>Ring</v>
      </c>
      <c r="D62" s="163" t="str">
        <v xml:space="preserve">Peg </v>
      </c>
      <c r="E62" s="163" t="str">
        <v>Drill</v>
      </c>
      <c r="F62" s="163" t="str">
        <v>Ring</v>
      </c>
      <c r="G62" s="163" t="str">
        <v>Ring</v>
      </c>
      <c r="H62" s="163" t="str">
        <v xml:space="preserve">Peg </v>
      </c>
      <c r="I62" s="165" t="str">
        <v>Drill</v>
      </c>
      <c r="J62" s="51" t="str">
        <v>TOTAL</v>
      </c>
    </row>
    <row r="63" spans="1:10" ht="15" thickBot="1" x14ac:dyDescent="0.35">
      <c r="A63" s="3" t="str">
        <v>Todd Carey</v>
      </c>
      <c r="B63" s="3">
        <v>6</v>
      </c>
      <c r="C63" s="3">
        <v>0</v>
      </c>
      <c r="D63" s="3">
        <v>6</v>
      </c>
      <c r="E63" s="3">
        <v>1</v>
      </c>
      <c r="F63" s="3">
        <v>6</v>
      </c>
      <c r="G63" s="3">
        <v>6</v>
      </c>
      <c r="H63" s="3">
        <v>6</v>
      </c>
      <c r="I63" s="5">
        <v>1</v>
      </c>
      <c r="J63" s="51">
        <v>32</v>
      </c>
    </row>
    <row r="64" spans="1:10" ht="15" thickBot="1" x14ac:dyDescent="0.35">
      <c r="A64" s="1" t="str">
        <v>Barry Biffin</v>
      </c>
      <c r="B64" s="1">
        <v>6</v>
      </c>
      <c r="C64" s="1">
        <v>0</v>
      </c>
      <c r="D64" s="1">
        <v>6</v>
      </c>
      <c r="E64" s="1">
        <v>1</v>
      </c>
      <c r="F64" s="1">
        <v>6</v>
      </c>
      <c r="G64" s="1">
        <v>0</v>
      </c>
      <c r="H64" s="1">
        <v>4</v>
      </c>
      <c r="I64" s="2">
        <v>0.5</v>
      </c>
      <c r="J64" s="51">
        <v>23.5</v>
      </c>
    </row>
    <row r="65" spans="1:10" ht="15" thickBot="1" x14ac:dyDescent="0.35">
      <c r="A65" s="1" t="str">
        <v>Scott Miller</v>
      </c>
      <c r="B65" s="1">
        <v>6</v>
      </c>
      <c r="C65" s="1">
        <v>6</v>
      </c>
      <c r="D65" s="1">
        <v>6</v>
      </c>
      <c r="E65" s="1">
        <v>1.5</v>
      </c>
      <c r="F65" s="1">
        <v>6</v>
      </c>
      <c r="G65" s="1">
        <v>6</v>
      </c>
      <c r="H65" s="1">
        <v>6</v>
      </c>
      <c r="I65" s="2">
        <v>1.5</v>
      </c>
      <c r="J65" s="51">
        <v>39</v>
      </c>
    </row>
    <row r="66" spans="1:10" ht="15" thickBot="1" x14ac:dyDescent="0.35">
      <c r="A66" s="1" t="str">
        <v>Bryson Roser</v>
      </c>
      <c r="B66" s="1">
        <v>6</v>
      </c>
      <c r="C66" s="1">
        <v>6</v>
      </c>
      <c r="D66" s="1">
        <v>6</v>
      </c>
      <c r="E66" s="1">
        <v>1.5</v>
      </c>
      <c r="F66" s="1">
        <v>0</v>
      </c>
      <c r="G66" s="1">
        <v>6</v>
      </c>
      <c r="H66" s="1">
        <v>6</v>
      </c>
      <c r="I66" s="2">
        <v>2</v>
      </c>
      <c r="J66" s="51">
        <v>33.5</v>
      </c>
    </row>
    <row r="69" spans="1:10" ht="16.2" thickBot="1" x14ac:dyDescent="0.35">
      <c r="A69" s="117" t="str">
        <f>'Hunter Valley'!A4</f>
        <v>Hunter Valley</v>
      </c>
    </row>
    <row r="70" spans="1:10" ht="15" thickBot="1" x14ac:dyDescent="0.35">
      <c r="A70" s="166" t="str" cm="1">
        <f t="array" ref="A70:J74">'Hunter Valley'!A46:J50</f>
        <v>Rings &amp; Pegs</v>
      </c>
      <c r="B70" s="163" t="str">
        <v>Ring</v>
      </c>
      <c r="C70" s="163" t="str">
        <v>Ring</v>
      </c>
      <c r="D70" s="163" t="str">
        <v xml:space="preserve">Peg </v>
      </c>
      <c r="E70" s="163" t="str">
        <v>Drill</v>
      </c>
      <c r="F70" s="163" t="str">
        <v>Ring</v>
      </c>
      <c r="G70" s="163" t="str">
        <v>Ring</v>
      </c>
      <c r="H70" s="163" t="str">
        <v xml:space="preserve">Peg </v>
      </c>
      <c r="I70" s="163" t="str">
        <v>Drill</v>
      </c>
      <c r="J70" s="164" t="str">
        <v>TOTAL</v>
      </c>
    </row>
    <row r="71" spans="1:10" ht="15" thickBot="1" x14ac:dyDescent="0.35">
      <c r="A71" s="3" t="str">
        <v>Steve Ninness</v>
      </c>
      <c r="B71" s="3">
        <v>0</v>
      </c>
      <c r="C71" s="3">
        <v>6</v>
      </c>
      <c r="D71" s="3">
        <v>6</v>
      </c>
      <c r="E71" s="3">
        <v>1.5</v>
      </c>
      <c r="F71" s="3">
        <v>6</v>
      </c>
      <c r="G71" s="3">
        <v>6</v>
      </c>
      <c r="H71" s="3">
        <v>4</v>
      </c>
      <c r="I71" s="5">
        <v>2</v>
      </c>
      <c r="J71" s="51">
        <v>31.5</v>
      </c>
    </row>
    <row r="72" spans="1:10" ht="15" thickBot="1" x14ac:dyDescent="0.35">
      <c r="A72" s="1" t="str">
        <v>Katrina McIntyre</v>
      </c>
      <c r="B72" s="1">
        <v>6</v>
      </c>
      <c r="C72" s="1">
        <v>0</v>
      </c>
      <c r="D72" s="1">
        <v>0</v>
      </c>
      <c r="E72" s="1">
        <v>1.5</v>
      </c>
      <c r="F72" s="1">
        <v>6</v>
      </c>
      <c r="G72" s="1">
        <v>0</v>
      </c>
      <c r="H72" s="1">
        <v>6</v>
      </c>
      <c r="I72" s="2">
        <v>2</v>
      </c>
      <c r="J72" s="51">
        <v>21.5</v>
      </c>
    </row>
    <row r="73" spans="1:10" ht="15" thickBot="1" x14ac:dyDescent="0.35">
      <c r="A73" s="1" t="str">
        <v>Casey McIntyre</v>
      </c>
      <c r="B73" s="1">
        <v>0</v>
      </c>
      <c r="C73" s="1">
        <v>0</v>
      </c>
      <c r="D73" s="1">
        <v>0</v>
      </c>
      <c r="E73" s="1">
        <v>0.5</v>
      </c>
      <c r="F73" s="1">
        <v>0</v>
      </c>
      <c r="G73" s="1">
        <v>6</v>
      </c>
      <c r="H73" s="1">
        <v>4</v>
      </c>
      <c r="I73" s="2">
        <v>0.5</v>
      </c>
      <c r="J73" s="51">
        <v>11</v>
      </c>
    </row>
    <row r="74" spans="1:10" ht="15" thickBot="1" x14ac:dyDescent="0.35">
      <c r="A74" s="1" t="str">
        <v>Andrew McIntyre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2">
        <v>0</v>
      </c>
      <c r="J74" s="51">
        <v>0</v>
      </c>
    </row>
    <row r="77" spans="1:10" ht="15" thickBot="1" x14ac:dyDescent="0.35">
      <c r="A77" s="12" t="str">
        <f>'Tam Light Horse'!A4</f>
        <v>Tamworth Light Horse</v>
      </c>
    </row>
    <row r="78" spans="1:10" ht="15" thickBot="1" x14ac:dyDescent="0.35">
      <c r="A78" s="162" t="str" cm="1">
        <f t="array" ref="A78:J82">'Tam Light Horse'!A46:J50</f>
        <v>Rings &amp; Pegs</v>
      </c>
      <c r="B78" s="163" t="str">
        <v>Ring</v>
      </c>
      <c r="C78" s="163" t="str">
        <v>Ring</v>
      </c>
      <c r="D78" s="163" t="str">
        <v xml:space="preserve">Peg </v>
      </c>
      <c r="E78" s="163" t="str">
        <v>Drill</v>
      </c>
      <c r="F78" s="163" t="str">
        <v>Ring</v>
      </c>
      <c r="G78" s="163" t="str">
        <v>Ring</v>
      </c>
      <c r="H78" s="163" t="str">
        <v xml:space="preserve">Peg </v>
      </c>
      <c r="I78" s="163" t="str">
        <v>Drill</v>
      </c>
      <c r="J78" s="164" t="str">
        <v>TOTAL</v>
      </c>
    </row>
    <row r="79" spans="1:10" ht="15" thickBot="1" x14ac:dyDescent="0.35">
      <c r="A79" s="3" t="str">
        <v>Mike Rowland</v>
      </c>
      <c r="B79" s="3">
        <v>6</v>
      </c>
      <c r="C79" s="3">
        <v>6</v>
      </c>
      <c r="D79" s="3">
        <v>6</v>
      </c>
      <c r="E79" s="3">
        <v>0.5</v>
      </c>
      <c r="F79" s="3">
        <v>6</v>
      </c>
      <c r="G79" s="3">
        <v>0</v>
      </c>
      <c r="H79" s="3">
        <v>6</v>
      </c>
      <c r="I79" s="5">
        <v>0.5</v>
      </c>
      <c r="J79" s="51">
        <v>31</v>
      </c>
    </row>
    <row r="80" spans="1:10" ht="15" thickBot="1" x14ac:dyDescent="0.35">
      <c r="A80" s="1" t="str">
        <v>Sam Collett</v>
      </c>
      <c r="B80" s="1">
        <v>6</v>
      </c>
      <c r="C80" s="1">
        <v>6</v>
      </c>
      <c r="D80" s="1">
        <v>6</v>
      </c>
      <c r="E80" s="1">
        <v>2</v>
      </c>
      <c r="F80" s="1">
        <v>6</v>
      </c>
      <c r="G80" s="1">
        <v>6</v>
      </c>
      <c r="H80" s="1">
        <v>6</v>
      </c>
      <c r="I80" s="2">
        <v>2</v>
      </c>
      <c r="J80" s="51">
        <v>40</v>
      </c>
    </row>
    <row r="81" spans="1:10" ht="15" thickBot="1" x14ac:dyDescent="0.35">
      <c r="A81" s="1" t="str">
        <v>Ben Logue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2">
        <v>0</v>
      </c>
      <c r="J81" s="51">
        <v>0</v>
      </c>
    </row>
    <row r="82" spans="1:10" ht="15" thickBot="1" x14ac:dyDescent="0.35">
      <c r="A82" s="1" t="str">
        <v>David Thurn</v>
      </c>
      <c r="B82" s="1">
        <v>6</v>
      </c>
      <c r="C82" s="1">
        <v>6</v>
      </c>
      <c r="D82" s="1">
        <v>6</v>
      </c>
      <c r="E82" s="1">
        <v>1.5</v>
      </c>
      <c r="F82" s="1">
        <v>0</v>
      </c>
      <c r="G82" s="1">
        <v>6</v>
      </c>
      <c r="H82" s="1">
        <v>4</v>
      </c>
      <c r="I82" s="2">
        <v>1</v>
      </c>
      <c r="J82" s="51">
        <v>30.5</v>
      </c>
    </row>
    <row r="85" spans="1:10" ht="16.2" thickBot="1" x14ac:dyDescent="0.35">
      <c r="A85" s="156" t="str">
        <f>'NE Victoria'!A4</f>
        <v xml:space="preserve">NE Victoria </v>
      </c>
    </row>
    <row r="86" spans="1:10" ht="15" thickBot="1" x14ac:dyDescent="0.35">
      <c r="A86" s="162" t="str" cm="1">
        <f t="array" ref="A86:J90">'NE Victoria'!A46:J50</f>
        <v>Rings &amp; Pegs</v>
      </c>
      <c r="B86" s="163" t="str">
        <v>Ring</v>
      </c>
      <c r="C86" s="163" t="str">
        <v>Ring</v>
      </c>
      <c r="D86" s="163" t="str">
        <v xml:space="preserve">Peg </v>
      </c>
      <c r="E86" s="163" t="str">
        <v>Drill</v>
      </c>
      <c r="F86" s="163" t="str">
        <v>Ring</v>
      </c>
      <c r="G86" s="163" t="str">
        <v>Ring</v>
      </c>
      <c r="H86" s="163" t="str">
        <v xml:space="preserve">Peg </v>
      </c>
      <c r="I86" s="163" t="str">
        <v>Drill</v>
      </c>
      <c r="J86" s="164" t="str">
        <v>TOTAL</v>
      </c>
    </row>
    <row r="87" spans="1:10" ht="15" thickBot="1" x14ac:dyDescent="0.35">
      <c r="A87" s="3" t="str">
        <v>Aedan Staats</v>
      </c>
      <c r="B87" s="3">
        <v>6</v>
      </c>
      <c r="C87" s="3">
        <v>6</v>
      </c>
      <c r="D87" s="3">
        <v>4</v>
      </c>
      <c r="E87" s="3">
        <v>2</v>
      </c>
      <c r="F87" s="3">
        <v>6</v>
      </c>
      <c r="G87" s="3">
        <v>0</v>
      </c>
      <c r="H87" s="3">
        <v>6</v>
      </c>
      <c r="I87" s="5">
        <v>2</v>
      </c>
      <c r="J87" s="51">
        <v>32</v>
      </c>
    </row>
    <row r="88" spans="1:10" ht="15" thickBot="1" x14ac:dyDescent="0.35">
      <c r="A88" s="1" t="str">
        <v>Donna Davidson</v>
      </c>
      <c r="B88" s="1">
        <v>6</v>
      </c>
      <c r="C88" s="1">
        <v>0</v>
      </c>
      <c r="D88" s="1">
        <v>6</v>
      </c>
      <c r="E88" s="1">
        <v>1.5</v>
      </c>
      <c r="F88" s="1">
        <v>0</v>
      </c>
      <c r="G88" s="1">
        <v>0</v>
      </c>
      <c r="H88" s="1">
        <v>0</v>
      </c>
      <c r="I88" s="2">
        <v>1.5</v>
      </c>
      <c r="J88" s="51">
        <v>15</v>
      </c>
    </row>
    <row r="89" spans="1:10" ht="15" thickBot="1" x14ac:dyDescent="0.35">
      <c r="A89" s="1" t="str">
        <v>Christine Staats</v>
      </c>
      <c r="B89" s="1">
        <v>6</v>
      </c>
      <c r="C89" s="1">
        <v>0</v>
      </c>
      <c r="D89" s="1">
        <v>6</v>
      </c>
      <c r="E89" s="1">
        <v>1.5</v>
      </c>
      <c r="F89" s="1">
        <v>6</v>
      </c>
      <c r="G89" s="1">
        <v>6</v>
      </c>
      <c r="H89" s="1">
        <v>4</v>
      </c>
      <c r="I89" s="2">
        <v>1.5</v>
      </c>
      <c r="J89" s="51">
        <v>31</v>
      </c>
    </row>
    <row r="90" spans="1:10" ht="15" thickBot="1" x14ac:dyDescent="0.35">
      <c r="A90" s="1" t="str">
        <v>Terry Phillips</v>
      </c>
      <c r="B90" s="1">
        <v>6</v>
      </c>
      <c r="C90" s="1">
        <v>6</v>
      </c>
      <c r="D90" s="1">
        <v>0</v>
      </c>
      <c r="E90" s="1">
        <v>1</v>
      </c>
      <c r="F90" s="1">
        <v>6</v>
      </c>
      <c r="G90" s="1">
        <v>6</v>
      </c>
      <c r="H90" s="1">
        <v>6</v>
      </c>
      <c r="I90" s="2">
        <v>1.5</v>
      </c>
      <c r="J90" s="51">
        <v>32.5</v>
      </c>
    </row>
    <row r="93" spans="1:10" ht="16.2" thickBot="1" x14ac:dyDescent="0.35">
      <c r="A93" s="156" t="str">
        <f>'Maitland Nums'!A4</f>
        <v>Maitland Numbers</v>
      </c>
    </row>
    <row r="94" spans="1:10" ht="15" thickBot="1" x14ac:dyDescent="0.35">
      <c r="A94" s="162" t="str" cm="1">
        <f t="array" ref="A94:J98">'Maitland Nums'!A46:J50</f>
        <v>Rings &amp; Pegs</v>
      </c>
      <c r="B94" s="163" t="str">
        <v>Ring</v>
      </c>
      <c r="C94" s="163" t="str">
        <v>Ring</v>
      </c>
      <c r="D94" s="163" t="str">
        <v xml:space="preserve">Peg </v>
      </c>
      <c r="E94" s="163" t="str">
        <v>Drill</v>
      </c>
      <c r="F94" s="163" t="str">
        <v>Ring</v>
      </c>
      <c r="G94" s="163" t="str">
        <v>Ring</v>
      </c>
      <c r="H94" s="163" t="str">
        <v xml:space="preserve">Peg </v>
      </c>
      <c r="I94" s="165" t="str">
        <v>Drill</v>
      </c>
      <c r="J94" s="51" t="str">
        <v>TOTAL</v>
      </c>
    </row>
    <row r="95" spans="1:10" ht="15" thickBot="1" x14ac:dyDescent="0.35">
      <c r="A95" s="3" t="str">
        <v>Wayne Mills</v>
      </c>
      <c r="B95" s="3">
        <v>0</v>
      </c>
      <c r="C95" s="3">
        <v>6</v>
      </c>
      <c r="D95" s="3">
        <v>6</v>
      </c>
      <c r="E95" s="3">
        <v>0.5</v>
      </c>
      <c r="F95" s="3">
        <v>0</v>
      </c>
      <c r="G95" s="3">
        <v>6</v>
      </c>
      <c r="H95" s="3">
        <v>6</v>
      </c>
      <c r="I95" s="5">
        <v>0.5</v>
      </c>
      <c r="J95" s="51">
        <v>25</v>
      </c>
    </row>
    <row r="96" spans="1:10" ht="15" thickBot="1" x14ac:dyDescent="0.35">
      <c r="A96" s="1" t="str">
        <v>Graham Aird</v>
      </c>
      <c r="B96" s="1">
        <v>0</v>
      </c>
      <c r="C96" s="1">
        <v>0</v>
      </c>
      <c r="D96" s="1">
        <v>0</v>
      </c>
      <c r="E96" s="1">
        <v>0.5</v>
      </c>
      <c r="F96" s="1">
        <v>0</v>
      </c>
      <c r="G96" s="1">
        <v>6</v>
      </c>
      <c r="H96" s="1">
        <v>6</v>
      </c>
      <c r="I96" s="2">
        <v>0.5</v>
      </c>
      <c r="J96" s="79">
        <v>13</v>
      </c>
    </row>
    <row r="97" spans="1:10" ht="15" thickBot="1" x14ac:dyDescent="0.35">
      <c r="A97" s="1" t="str">
        <v>Warren Bramley</v>
      </c>
      <c r="B97" s="1">
        <v>0</v>
      </c>
      <c r="C97" s="1">
        <v>0</v>
      </c>
      <c r="D97" s="1">
        <v>6</v>
      </c>
      <c r="E97" s="1">
        <v>0.5</v>
      </c>
      <c r="F97" s="1">
        <v>0</v>
      </c>
      <c r="G97" s="1">
        <v>6</v>
      </c>
      <c r="H97" s="1">
        <v>4</v>
      </c>
      <c r="I97" s="2">
        <v>0.5</v>
      </c>
      <c r="J97" s="51">
        <v>17</v>
      </c>
    </row>
    <row r="98" spans="1:10" ht="15" thickBot="1" x14ac:dyDescent="0.35">
      <c r="A98" s="1" t="str">
        <v>Stuart Ellem</v>
      </c>
      <c r="B98" s="1">
        <v>6</v>
      </c>
      <c r="C98" s="1">
        <v>0</v>
      </c>
      <c r="D98" s="1">
        <v>0</v>
      </c>
      <c r="E98" s="1">
        <v>0.5</v>
      </c>
      <c r="F98" s="1">
        <v>0</v>
      </c>
      <c r="G98" s="1">
        <v>0</v>
      </c>
      <c r="H98" s="1">
        <v>6</v>
      </c>
      <c r="I98" s="2">
        <v>0.5</v>
      </c>
      <c r="J98" s="57">
        <v>13</v>
      </c>
    </row>
    <row r="101" spans="1:10" ht="16.2" thickBot="1" x14ac:dyDescent="0.35">
      <c r="A101" s="156" t="str">
        <f>'Wyld Track'!A4</f>
        <v>Wyld Track</v>
      </c>
    </row>
    <row r="102" spans="1:10" ht="15" thickBot="1" x14ac:dyDescent="0.35">
      <c r="A102" s="162" t="str" cm="1">
        <f t="array" ref="A102:J106">'Wyld Track'!A46:J50</f>
        <v>Rings &amp; Pegs</v>
      </c>
      <c r="B102" s="163" t="str">
        <v>Ring</v>
      </c>
      <c r="C102" s="163" t="str">
        <v>Ring</v>
      </c>
      <c r="D102" s="163" t="str">
        <v xml:space="preserve">Peg </v>
      </c>
      <c r="E102" s="163" t="str">
        <v>Drill</v>
      </c>
      <c r="F102" s="163" t="str">
        <v>Ring</v>
      </c>
      <c r="G102" s="163" t="str">
        <v>Ring</v>
      </c>
      <c r="H102" s="163" t="str">
        <v xml:space="preserve">Peg </v>
      </c>
      <c r="I102" s="165" t="str">
        <v>Drill</v>
      </c>
      <c r="J102" s="164" t="str">
        <v>TOTAL</v>
      </c>
    </row>
    <row r="103" spans="1:10" ht="15" thickBot="1" x14ac:dyDescent="0.35">
      <c r="A103" s="3" t="str">
        <v>Steven Craig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5">
        <v>0</v>
      </c>
      <c r="J103" s="57">
        <v>0</v>
      </c>
    </row>
    <row r="104" spans="1:10" ht="15" thickBot="1" x14ac:dyDescent="0.35">
      <c r="A104" s="1" t="str">
        <v>Alycia Kunhert</v>
      </c>
      <c r="B104" s="1">
        <v>6</v>
      </c>
      <c r="C104" s="1">
        <v>0</v>
      </c>
      <c r="D104" s="1">
        <v>6</v>
      </c>
      <c r="E104" s="1">
        <v>0.5</v>
      </c>
      <c r="F104" s="1">
        <v>0</v>
      </c>
      <c r="G104" s="1">
        <v>6</v>
      </c>
      <c r="H104" s="1">
        <v>0</v>
      </c>
      <c r="I104" s="2">
        <v>0.5</v>
      </c>
      <c r="J104" s="51">
        <v>19</v>
      </c>
    </row>
    <row r="105" spans="1:10" ht="15" thickBot="1" x14ac:dyDescent="0.35">
      <c r="A105" s="1" t="str">
        <v>Lisa Dohle</v>
      </c>
      <c r="B105" s="1">
        <v>6</v>
      </c>
      <c r="C105" s="1">
        <v>0</v>
      </c>
      <c r="D105" s="1">
        <v>0</v>
      </c>
      <c r="E105" s="1">
        <v>0.5</v>
      </c>
      <c r="F105" s="1">
        <v>6</v>
      </c>
      <c r="G105" s="1">
        <v>6</v>
      </c>
      <c r="H105" s="1">
        <v>0</v>
      </c>
      <c r="I105" s="2">
        <v>0.5</v>
      </c>
      <c r="J105" s="51">
        <v>19</v>
      </c>
    </row>
    <row r="106" spans="1:10" ht="15" thickBot="1" x14ac:dyDescent="0.35">
      <c r="A106" s="1" t="str">
        <v>Mel Kuhnert</v>
      </c>
      <c r="B106" s="1">
        <v>0</v>
      </c>
      <c r="C106" s="1">
        <v>6</v>
      </c>
      <c r="D106" s="1">
        <v>0</v>
      </c>
      <c r="E106" s="1">
        <v>0.5</v>
      </c>
      <c r="F106" s="1">
        <v>0</v>
      </c>
      <c r="G106" s="1">
        <v>0</v>
      </c>
      <c r="H106" s="1">
        <v>6</v>
      </c>
      <c r="I106" s="2">
        <v>1</v>
      </c>
      <c r="J106" s="51">
        <v>13.5</v>
      </c>
    </row>
    <row r="109" spans="1:10" ht="16.2" thickBot="1" x14ac:dyDescent="0.35">
      <c r="A109" s="156" t="str">
        <f>'Mid Coast'!A4</f>
        <v>Mid Coast</v>
      </c>
    </row>
    <row r="110" spans="1:10" ht="15" thickBot="1" x14ac:dyDescent="0.35">
      <c r="A110" s="162" t="str" cm="1">
        <f t="array" ref="A110:J114">'Mid Coast'!A46:J50</f>
        <v>Rings &amp; Pegs</v>
      </c>
      <c r="B110" s="163" t="str">
        <v>Ring</v>
      </c>
      <c r="C110" s="163" t="str">
        <v>Ring</v>
      </c>
      <c r="D110" s="163" t="str">
        <v xml:space="preserve">Peg </v>
      </c>
      <c r="E110" s="163" t="str">
        <v>Drill</v>
      </c>
      <c r="F110" s="163" t="str">
        <v>Ring</v>
      </c>
      <c r="G110" s="163" t="str">
        <v>Ring</v>
      </c>
      <c r="H110" s="163" t="str">
        <v xml:space="preserve">Peg </v>
      </c>
      <c r="I110" s="163" t="str">
        <v>Drill</v>
      </c>
      <c r="J110" s="164" t="str">
        <v>TOTAL</v>
      </c>
    </row>
    <row r="111" spans="1:10" ht="15" thickBot="1" x14ac:dyDescent="0.35">
      <c r="A111" s="3" t="str">
        <v>David Gorton</v>
      </c>
      <c r="B111" s="3">
        <v>0</v>
      </c>
      <c r="C111" s="3">
        <v>6</v>
      </c>
      <c r="D111" s="3">
        <v>0</v>
      </c>
      <c r="E111" s="3">
        <v>1</v>
      </c>
      <c r="F111" s="3">
        <v>6</v>
      </c>
      <c r="G111" s="3">
        <v>0</v>
      </c>
      <c r="H111" s="3">
        <v>0</v>
      </c>
      <c r="I111" s="5">
        <v>0.5</v>
      </c>
      <c r="J111" s="51">
        <v>13.5</v>
      </c>
    </row>
    <row r="112" spans="1:10" ht="15" thickBot="1" x14ac:dyDescent="0.35">
      <c r="A112" s="1" t="str">
        <v>Steve Bradshaw</v>
      </c>
      <c r="B112" s="1">
        <v>0</v>
      </c>
      <c r="C112" s="1">
        <v>6</v>
      </c>
      <c r="D112" s="1">
        <v>6</v>
      </c>
      <c r="E112" s="1">
        <v>0.5</v>
      </c>
      <c r="F112" s="1">
        <v>0</v>
      </c>
      <c r="G112" s="1">
        <v>0</v>
      </c>
      <c r="H112" s="1">
        <v>0</v>
      </c>
      <c r="I112" s="2">
        <v>0.5</v>
      </c>
      <c r="J112" s="51">
        <v>13</v>
      </c>
    </row>
    <row r="113" spans="1:10" ht="15" thickBot="1" x14ac:dyDescent="0.35">
      <c r="A113" s="1" t="str">
        <v>Matt Gorton</v>
      </c>
      <c r="B113" s="1">
        <v>0</v>
      </c>
      <c r="C113" s="1">
        <v>0</v>
      </c>
      <c r="D113" s="1">
        <v>0</v>
      </c>
      <c r="E113" s="1">
        <v>0.5</v>
      </c>
      <c r="F113" s="1">
        <v>0</v>
      </c>
      <c r="G113" s="1">
        <v>0</v>
      </c>
      <c r="H113" s="1">
        <v>6</v>
      </c>
      <c r="I113" s="2">
        <v>0.5</v>
      </c>
      <c r="J113" s="51">
        <v>7</v>
      </c>
    </row>
    <row r="114" spans="1:10" ht="15" thickBot="1" x14ac:dyDescent="0.35">
      <c r="A114" s="1" t="str">
        <v>Jackson Gorton</v>
      </c>
      <c r="B114" s="1">
        <v>6</v>
      </c>
      <c r="C114" s="1">
        <v>6</v>
      </c>
      <c r="D114" s="1">
        <v>4</v>
      </c>
      <c r="E114" s="1">
        <v>1.5</v>
      </c>
      <c r="F114" s="1">
        <v>0</v>
      </c>
      <c r="G114" s="1">
        <v>0</v>
      </c>
      <c r="H114" s="1">
        <v>6</v>
      </c>
      <c r="I114" s="2">
        <v>1.5</v>
      </c>
      <c r="J114" s="51">
        <v>25</v>
      </c>
    </row>
    <row r="117" spans="1:10" ht="16.2" thickBot="1" x14ac:dyDescent="0.35">
      <c r="A117" s="156" t="str">
        <f>Gunnedah!A4</f>
        <v>Gunnedah</v>
      </c>
    </row>
    <row r="118" spans="1:10" ht="15" thickBot="1" x14ac:dyDescent="0.35">
      <c r="A118" s="167" t="str" cm="1">
        <f t="array" ref="A118:J122">Gunnedah!A46:J50</f>
        <v>Rings &amp; Pegs</v>
      </c>
      <c r="B118" s="168" t="str">
        <v>Ring</v>
      </c>
      <c r="C118" s="168" t="str">
        <v>Ring</v>
      </c>
      <c r="D118" s="168" t="str">
        <v xml:space="preserve">Peg </v>
      </c>
      <c r="E118" s="168" t="str">
        <v>Drill</v>
      </c>
      <c r="F118" s="168" t="str">
        <v>Ring</v>
      </c>
      <c r="G118" s="168" t="str">
        <v>Ring</v>
      </c>
      <c r="H118" s="168" t="str">
        <v xml:space="preserve">Peg </v>
      </c>
      <c r="I118" s="56" t="str">
        <v>Drill</v>
      </c>
      <c r="J118" s="51" t="str">
        <v>TOTAL</v>
      </c>
    </row>
    <row r="119" spans="1:10" ht="15" thickBot="1" x14ac:dyDescent="0.35">
      <c r="A119" s="3" t="str">
        <v>Steven Craig</v>
      </c>
      <c r="B119" s="3">
        <v>0</v>
      </c>
      <c r="C119" s="3">
        <v>6</v>
      </c>
      <c r="D119" s="3">
        <v>6</v>
      </c>
      <c r="E119" s="3">
        <v>2</v>
      </c>
      <c r="F119" s="3">
        <v>6</v>
      </c>
      <c r="G119" s="3">
        <v>0</v>
      </c>
      <c r="H119" s="3">
        <v>6</v>
      </c>
      <c r="I119" s="5">
        <v>2</v>
      </c>
      <c r="J119" s="51">
        <v>28</v>
      </c>
    </row>
    <row r="120" spans="1:10" ht="15" thickBot="1" x14ac:dyDescent="0.35">
      <c r="A120" s="1" t="str">
        <v>Lauren Redgate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2">
        <v>0</v>
      </c>
      <c r="J120" s="51">
        <v>0</v>
      </c>
    </row>
    <row r="121" spans="1:10" ht="15" thickBot="1" x14ac:dyDescent="0.35">
      <c r="A121" s="1" t="str">
        <v>Isabelle Kesby</v>
      </c>
      <c r="B121" s="1">
        <v>6</v>
      </c>
      <c r="C121" s="1">
        <v>6</v>
      </c>
      <c r="D121" s="1">
        <v>6</v>
      </c>
      <c r="E121" s="1">
        <v>0.5</v>
      </c>
      <c r="F121" s="1">
        <v>6</v>
      </c>
      <c r="G121" s="1">
        <v>6</v>
      </c>
      <c r="H121" s="1">
        <v>0</v>
      </c>
      <c r="I121" s="2">
        <v>0.5</v>
      </c>
      <c r="J121" s="51">
        <v>31</v>
      </c>
    </row>
    <row r="122" spans="1:10" ht="15" thickBot="1" x14ac:dyDescent="0.35">
      <c r="A122" s="1" t="str">
        <v>SPARE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2">
        <v>0</v>
      </c>
      <c r="J122" s="51">
        <v>0</v>
      </c>
    </row>
    <row r="125" spans="1:10" ht="16.2" thickBot="1" x14ac:dyDescent="0.35">
      <c r="A125" s="156" t="str">
        <f>Albury!A4</f>
        <v>Albury</v>
      </c>
    </row>
    <row r="126" spans="1:10" ht="15" thickBot="1" x14ac:dyDescent="0.35">
      <c r="A126" s="162" t="str" cm="1">
        <f t="array" ref="A126:J130">Albury!A46:J50</f>
        <v>Rings &amp; Pegs</v>
      </c>
      <c r="B126" s="163" t="str">
        <v>Ring</v>
      </c>
      <c r="C126" s="163" t="str">
        <v>Ring</v>
      </c>
      <c r="D126" s="163" t="str">
        <v xml:space="preserve">Peg </v>
      </c>
      <c r="E126" s="163" t="str">
        <v>Drill</v>
      </c>
      <c r="F126" s="163" t="str">
        <v>Ring</v>
      </c>
      <c r="G126" s="163" t="str">
        <v>Ring</v>
      </c>
      <c r="H126" s="163" t="str">
        <v xml:space="preserve">Peg </v>
      </c>
      <c r="I126" s="163" t="str">
        <v>Drill</v>
      </c>
      <c r="J126" s="164" t="str">
        <v>TOTAL</v>
      </c>
    </row>
    <row r="127" spans="1:10" ht="15" thickBot="1" x14ac:dyDescent="0.35">
      <c r="A127" s="3" t="str">
        <v>Jake Van Dorssen</v>
      </c>
      <c r="B127" s="3">
        <v>6</v>
      </c>
      <c r="C127" s="3">
        <v>6</v>
      </c>
      <c r="D127" s="3">
        <v>6</v>
      </c>
      <c r="E127" s="3">
        <v>2</v>
      </c>
      <c r="F127" s="3">
        <v>0</v>
      </c>
      <c r="G127" s="3">
        <v>0</v>
      </c>
      <c r="H127" s="3">
        <v>6</v>
      </c>
      <c r="I127" s="5">
        <v>1.5</v>
      </c>
      <c r="J127" s="51">
        <v>27.5</v>
      </c>
    </row>
    <row r="128" spans="1:10" ht="15" thickBot="1" x14ac:dyDescent="0.35">
      <c r="A128" s="1" t="str">
        <v>Neville Rathbone</v>
      </c>
      <c r="B128" s="1">
        <v>6</v>
      </c>
      <c r="C128" s="1">
        <v>6</v>
      </c>
      <c r="D128" s="1">
        <v>4</v>
      </c>
      <c r="E128" s="1">
        <v>1</v>
      </c>
      <c r="F128" s="1">
        <v>0</v>
      </c>
      <c r="G128" s="1">
        <v>0</v>
      </c>
      <c r="H128" s="1">
        <v>0</v>
      </c>
      <c r="I128" s="2">
        <v>0.5</v>
      </c>
      <c r="J128" s="51">
        <v>17.5</v>
      </c>
    </row>
    <row r="129" spans="1:10" ht="15" thickBot="1" x14ac:dyDescent="0.35">
      <c r="A129" s="1" t="str">
        <v>Byron Biffin</v>
      </c>
      <c r="B129" s="1">
        <v>0</v>
      </c>
      <c r="C129" s="1">
        <v>6</v>
      </c>
      <c r="D129" s="1">
        <v>6</v>
      </c>
      <c r="E129" s="1">
        <v>1</v>
      </c>
      <c r="F129" s="1">
        <v>6</v>
      </c>
      <c r="G129" s="1">
        <v>6</v>
      </c>
      <c r="H129" s="1">
        <v>4</v>
      </c>
      <c r="I129" s="2">
        <v>1</v>
      </c>
      <c r="J129" s="51">
        <v>30</v>
      </c>
    </row>
    <row r="130" spans="1:10" ht="15" thickBot="1" x14ac:dyDescent="0.35">
      <c r="A130" s="1" t="str">
        <v>SPARE</v>
      </c>
      <c r="B130" s="1">
        <v>6</v>
      </c>
      <c r="C130" s="1">
        <v>6</v>
      </c>
      <c r="D130" s="1">
        <v>6</v>
      </c>
      <c r="E130" s="1">
        <v>1.5</v>
      </c>
      <c r="F130" s="1">
        <v>6</v>
      </c>
      <c r="G130" s="1">
        <v>6</v>
      </c>
      <c r="H130" s="1">
        <v>6</v>
      </c>
      <c r="I130" s="2">
        <v>2</v>
      </c>
      <c r="J130" s="51">
        <v>39.5</v>
      </c>
    </row>
    <row r="133" spans="1:10" ht="16.2" thickBot="1" x14ac:dyDescent="0.35">
      <c r="A133" s="87" t="str">
        <f>'11 Light Horse'!A4</f>
        <v>11th Light Horse</v>
      </c>
    </row>
    <row r="134" spans="1:10" ht="15" thickBot="1" x14ac:dyDescent="0.35">
      <c r="A134" s="162" t="str" cm="1">
        <f t="array" ref="A134:J138">'11 Light Horse'!A46:J50</f>
        <v>Rings &amp; Pegs</v>
      </c>
      <c r="B134" s="163" t="str">
        <v>Ring</v>
      </c>
      <c r="C134" s="163" t="str">
        <v>Ring</v>
      </c>
      <c r="D134" s="163" t="str">
        <v xml:space="preserve">Peg </v>
      </c>
      <c r="E134" s="163" t="str">
        <v>Drill</v>
      </c>
      <c r="F134" s="163" t="str">
        <v>Ring</v>
      </c>
      <c r="G134" s="163" t="str">
        <v>Ring</v>
      </c>
      <c r="H134" s="163" t="str">
        <v xml:space="preserve">Peg </v>
      </c>
      <c r="I134" s="163" t="str">
        <v>Drill</v>
      </c>
      <c r="J134" s="164" t="str">
        <v>TOTAL</v>
      </c>
    </row>
    <row r="135" spans="1:10" ht="15" thickBot="1" x14ac:dyDescent="0.35">
      <c r="A135" s="3" t="str">
        <v>Donna Davidson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161">
        <v>0</v>
      </c>
    </row>
    <row r="136" spans="1:10" ht="15" thickBot="1" x14ac:dyDescent="0.35">
      <c r="A136" s="1" t="str">
        <v>Ian Curtis</v>
      </c>
      <c r="B136" s="1">
        <v>0</v>
      </c>
      <c r="C136" s="1">
        <v>0</v>
      </c>
      <c r="D136" s="1">
        <v>6</v>
      </c>
      <c r="E136" s="1">
        <v>0.5</v>
      </c>
      <c r="F136" s="1">
        <v>6</v>
      </c>
      <c r="G136" s="1">
        <v>0</v>
      </c>
      <c r="H136" s="1">
        <v>6</v>
      </c>
      <c r="I136" s="2">
        <v>0.5</v>
      </c>
      <c r="J136" s="51">
        <v>19</v>
      </c>
    </row>
    <row r="137" spans="1:10" ht="15" thickBot="1" x14ac:dyDescent="0.35">
      <c r="A137" s="1" t="str">
        <v>Greg Chandler</v>
      </c>
      <c r="B137" s="1">
        <v>0</v>
      </c>
      <c r="C137" s="1">
        <v>0</v>
      </c>
      <c r="D137" s="1">
        <v>6</v>
      </c>
      <c r="E137" s="1">
        <v>0.5</v>
      </c>
      <c r="F137" s="1">
        <v>0</v>
      </c>
      <c r="G137" s="1">
        <v>0</v>
      </c>
      <c r="H137" s="1">
        <v>6</v>
      </c>
      <c r="I137" s="2">
        <v>0.5</v>
      </c>
      <c r="J137" s="51">
        <v>13</v>
      </c>
    </row>
    <row r="138" spans="1:10" ht="15" thickBot="1" x14ac:dyDescent="0.35">
      <c r="A138" s="1" t="str">
        <v>Bruce Smith</v>
      </c>
      <c r="B138" s="1">
        <v>6</v>
      </c>
      <c r="C138" s="1">
        <v>0</v>
      </c>
      <c r="D138" s="1">
        <v>0</v>
      </c>
      <c r="E138" s="1">
        <v>0.5</v>
      </c>
      <c r="F138" s="1">
        <v>0</v>
      </c>
      <c r="G138" s="1">
        <v>0</v>
      </c>
      <c r="H138" s="1">
        <v>6</v>
      </c>
      <c r="I138" s="2">
        <v>0.5</v>
      </c>
      <c r="J138" s="51">
        <v>13</v>
      </c>
    </row>
  </sheetData>
  <sheetProtection sheet="1" objects="1" scenarios="1" selectLockedCells="1" selectUnlockedCells="1"/>
  <sortState xmlns:xlrd2="http://schemas.microsoft.com/office/spreadsheetml/2017/richdata2" ref="A4:E47">
    <sortCondition ref="C4:C47"/>
    <sortCondition descending="1" ref="D4:D47"/>
  </sortState>
  <pageMargins left="0.7" right="0.7" top="0.75" bottom="0.75" header="0.3" footer="0.3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0DB-E0E1-4E29-91E7-469BD4E0F42B}">
  <sheetPr codeName="Sheet6"/>
  <dimension ref="A1:J138"/>
  <sheetViews>
    <sheetView topLeftCell="A52" workbookViewId="0">
      <selection activeCell="J1" sqref="J1"/>
    </sheetView>
  </sheetViews>
  <sheetFormatPr defaultRowHeight="14.4" x14ac:dyDescent="0.3"/>
  <cols>
    <col min="1" max="1" width="19.33203125" bestFit="1" customWidth="1"/>
    <col min="2" max="2" width="15.33203125" bestFit="1" customWidth="1"/>
    <col min="8" max="8" width="19.21875" bestFit="1" customWidth="1"/>
    <col min="9" max="9" width="15.33203125" bestFit="1" customWidth="1"/>
    <col min="12" max="12" width="19.21875" bestFit="1" customWidth="1"/>
    <col min="13" max="13" width="15.33203125" bestFit="1" customWidth="1"/>
  </cols>
  <sheetData>
    <row r="1" spans="1:5" ht="18" x14ac:dyDescent="0.35">
      <c r="A1" s="140" t="s">
        <v>90</v>
      </c>
    </row>
    <row r="3" spans="1:5" ht="32.4" x14ac:dyDescent="0.3">
      <c r="A3" s="153" t="s">
        <v>55</v>
      </c>
      <c r="B3" s="153" t="s">
        <v>92</v>
      </c>
      <c r="C3" s="153" t="s">
        <v>0</v>
      </c>
      <c r="D3" s="153" t="s">
        <v>95</v>
      </c>
      <c r="E3" s="153" t="s">
        <v>158</v>
      </c>
    </row>
    <row r="4" spans="1:5" x14ac:dyDescent="0.3">
      <c r="A4" s="154" t="s">
        <v>151</v>
      </c>
    </row>
    <row r="5" spans="1:5" x14ac:dyDescent="0.3">
      <c r="A5" s="48" t="s">
        <v>104</v>
      </c>
      <c r="B5" s="48" t="s">
        <v>105</v>
      </c>
      <c r="C5" s="48" t="s">
        <v>6</v>
      </c>
      <c r="D5" s="48">
        <v>40</v>
      </c>
      <c r="E5" s="48">
        <v>1</v>
      </c>
    </row>
    <row r="6" spans="1:5" x14ac:dyDescent="0.3">
      <c r="A6" s="48" t="s">
        <v>56</v>
      </c>
      <c r="B6" s="48" t="s">
        <v>58</v>
      </c>
      <c r="C6" s="48" t="s">
        <v>6</v>
      </c>
      <c r="D6" s="48">
        <v>38</v>
      </c>
      <c r="E6" s="48">
        <v>2</v>
      </c>
    </row>
    <row r="7" spans="1:5" x14ac:dyDescent="0.3">
      <c r="A7" s="1" t="s">
        <v>56</v>
      </c>
      <c r="B7" s="1" t="s">
        <v>60</v>
      </c>
      <c r="C7" s="1" t="s">
        <v>6</v>
      </c>
      <c r="D7" s="1">
        <v>28.5</v>
      </c>
      <c r="E7" s="1"/>
    </row>
    <row r="8" spans="1:5" x14ac:dyDescent="0.3">
      <c r="A8" s="1" t="s">
        <v>87</v>
      </c>
      <c r="B8" s="1" t="s">
        <v>123</v>
      </c>
      <c r="C8" s="1" t="s">
        <v>6</v>
      </c>
      <c r="D8" s="1">
        <v>27.5</v>
      </c>
      <c r="E8" s="1"/>
    </row>
    <row r="9" spans="1:5" x14ac:dyDescent="0.3">
      <c r="A9" s="1" t="s">
        <v>94</v>
      </c>
      <c r="B9" s="1" t="s">
        <v>112</v>
      </c>
      <c r="C9" s="1" t="s">
        <v>6</v>
      </c>
      <c r="D9" s="1">
        <v>27.5</v>
      </c>
      <c r="E9" s="1"/>
    </row>
    <row r="10" spans="1:5" x14ac:dyDescent="0.3">
      <c r="A10" s="1" t="s">
        <v>104</v>
      </c>
      <c r="B10" s="1" t="s">
        <v>106</v>
      </c>
      <c r="C10" s="1" t="s">
        <v>6</v>
      </c>
      <c r="D10" s="1">
        <v>27</v>
      </c>
      <c r="E10" s="1"/>
    </row>
    <row r="11" spans="1:5" x14ac:dyDescent="0.3">
      <c r="A11" s="1" t="s">
        <v>93</v>
      </c>
      <c r="B11" s="1" t="s">
        <v>115</v>
      </c>
      <c r="C11" s="1" t="s">
        <v>6</v>
      </c>
      <c r="D11" s="1">
        <v>25</v>
      </c>
      <c r="E11" s="1"/>
    </row>
    <row r="12" spans="1:5" x14ac:dyDescent="0.3">
      <c r="A12" s="1" t="s">
        <v>61</v>
      </c>
      <c r="B12" s="1" t="s">
        <v>62</v>
      </c>
      <c r="C12" s="1" t="s">
        <v>6</v>
      </c>
      <c r="D12" s="1">
        <v>22</v>
      </c>
      <c r="E12" s="1"/>
    </row>
    <row r="13" spans="1:5" x14ac:dyDescent="0.3">
      <c r="A13" s="1" t="s">
        <v>104</v>
      </c>
      <c r="B13" s="1" t="s">
        <v>72</v>
      </c>
      <c r="C13" s="1" t="s">
        <v>6</v>
      </c>
      <c r="D13" s="1">
        <v>20</v>
      </c>
      <c r="E13" s="1"/>
    </row>
    <row r="14" spans="1:5" x14ac:dyDescent="0.3">
      <c r="A14" s="1" t="s">
        <v>100</v>
      </c>
      <c r="B14" s="1" t="s">
        <v>103</v>
      </c>
      <c r="C14" s="1" t="s">
        <v>6</v>
      </c>
      <c r="D14" s="1">
        <v>20</v>
      </c>
      <c r="E14" s="1"/>
    </row>
    <row r="15" spans="1:5" x14ac:dyDescent="0.3">
      <c r="A15" s="1" t="s">
        <v>100</v>
      </c>
      <c r="B15" s="1" t="s">
        <v>57</v>
      </c>
      <c r="C15" s="1" t="s">
        <v>6</v>
      </c>
      <c r="D15" s="1">
        <v>20</v>
      </c>
      <c r="E15" s="1"/>
    </row>
    <row r="16" spans="1:5" x14ac:dyDescent="0.3">
      <c r="A16" s="1" t="s">
        <v>56</v>
      </c>
      <c r="B16" s="1" t="s">
        <v>57</v>
      </c>
      <c r="C16" s="1" t="s">
        <v>6</v>
      </c>
      <c r="D16" s="1">
        <v>19.5</v>
      </c>
      <c r="E16" s="1"/>
    </row>
    <row r="17" spans="1:6" x14ac:dyDescent="0.3">
      <c r="A17" s="1" t="s">
        <v>100</v>
      </c>
      <c r="B17" s="1" t="s">
        <v>102</v>
      </c>
      <c r="C17" s="1" t="s">
        <v>6</v>
      </c>
      <c r="D17" s="1">
        <v>19.5</v>
      </c>
      <c r="E17" s="1"/>
    </row>
    <row r="18" spans="1:6" x14ac:dyDescent="0.3">
      <c r="A18" s="1" t="s">
        <v>56</v>
      </c>
      <c r="B18" s="1" t="s">
        <v>59</v>
      </c>
      <c r="C18" s="1" t="s">
        <v>6</v>
      </c>
      <c r="D18" s="1">
        <v>18.5</v>
      </c>
      <c r="E18" s="1"/>
    </row>
    <row r="19" spans="1:6" x14ac:dyDescent="0.3">
      <c r="A19" s="1" t="s">
        <v>87</v>
      </c>
      <c r="B19" s="1" t="s">
        <v>53</v>
      </c>
      <c r="C19" s="1" t="s">
        <v>6</v>
      </c>
      <c r="D19" s="1">
        <v>13.5</v>
      </c>
      <c r="E19" s="1"/>
    </row>
    <row r="20" spans="1:6" x14ac:dyDescent="0.3">
      <c r="A20" s="1" t="s">
        <v>94</v>
      </c>
      <c r="B20" s="1" t="s">
        <v>66</v>
      </c>
      <c r="C20" s="1" t="s">
        <v>6</v>
      </c>
      <c r="D20" s="1">
        <v>12.5</v>
      </c>
      <c r="E20" s="1"/>
    </row>
    <row r="21" spans="1:6" x14ac:dyDescent="0.3">
      <c r="A21" s="1" t="s">
        <v>61</v>
      </c>
      <c r="B21" s="1" t="s">
        <v>97</v>
      </c>
      <c r="C21" s="1" t="s">
        <v>6</v>
      </c>
      <c r="D21" s="1">
        <v>8.5</v>
      </c>
      <c r="E21" s="1"/>
    </row>
    <row r="22" spans="1:6" x14ac:dyDescent="0.3">
      <c r="A22" s="1" t="s">
        <v>100</v>
      </c>
      <c r="B22" s="1" t="s">
        <v>101</v>
      </c>
      <c r="C22" s="1" t="s">
        <v>6</v>
      </c>
      <c r="D22" s="1">
        <v>7</v>
      </c>
      <c r="E22" s="1"/>
    </row>
    <row r="23" spans="1:6" x14ac:dyDescent="0.3">
      <c r="A23" s="1" t="s">
        <v>61</v>
      </c>
      <c r="B23" s="1" t="s">
        <v>99</v>
      </c>
      <c r="C23" s="1" t="s">
        <v>6</v>
      </c>
      <c r="D23" s="1">
        <v>0</v>
      </c>
      <c r="E23" s="1"/>
    </row>
    <row r="24" spans="1:6" x14ac:dyDescent="0.3">
      <c r="A24" s="1" t="s">
        <v>93</v>
      </c>
      <c r="B24" s="1" t="s">
        <v>72</v>
      </c>
      <c r="C24" s="1" t="s">
        <v>6</v>
      </c>
      <c r="D24" s="1">
        <v>0</v>
      </c>
      <c r="E24" s="1"/>
    </row>
    <row r="25" spans="1:6" x14ac:dyDescent="0.3">
      <c r="A25" s="154" t="s">
        <v>83</v>
      </c>
    </row>
    <row r="26" spans="1:6" x14ac:dyDescent="0.3">
      <c r="A26" s="1" t="s">
        <v>104</v>
      </c>
      <c r="B26" s="1" t="s">
        <v>73</v>
      </c>
      <c r="C26" s="1" t="s">
        <v>4</v>
      </c>
      <c r="D26" s="1">
        <v>40.5</v>
      </c>
      <c r="E26" s="1">
        <v>1</v>
      </c>
    </row>
    <row r="27" spans="1:6" x14ac:dyDescent="0.3">
      <c r="A27" s="1" t="s">
        <v>75</v>
      </c>
      <c r="B27" s="1" t="s">
        <v>77</v>
      </c>
      <c r="C27" s="1" t="s">
        <v>4</v>
      </c>
      <c r="D27" s="1">
        <v>31</v>
      </c>
      <c r="E27" s="1">
        <v>2</v>
      </c>
    </row>
    <row r="28" spans="1:6" x14ac:dyDescent="0.3">
      <c r="A28" s="1" t="s">
        <v>86</v>
      </c>
      <c r="B28" s="1" t="s">
        <v>1</v>
      </c>
      <c r="C28" s="1" t="s">
        <v>4</v>
      </c>
      <c r="D28" s="1">
        <v>31</v>
      </c>
      <c r="E28" s="1"/>
      <c r="F28" s="230"/>
    </row>
    <row r="29" spans="1:6" x14ac:dyDescent="0.3">
      <c r="A29" s="1" t="s">
        <v>87</v>
      </c>
      <c r="B29" s="1" t="s">
        <v>74</v>
      </c>
      <c r="C29" s="1" t="s">
        <v>4</v>
      </c>
      <c r="D29" s="1">
        <v>21.5</v>
      </c>
      <c r="E29" s="1"/>
    </row>
    <row r="30" spans="1:6" x14ac:dyDescent="0.3">
      <c r="A30" s="1" t="s">
        <v>87</v>
      </c>
      <c r="B30" s="1" t="s">
        <v>54</v>
      </c>
      <c r="C30" s="1" t="s">
        <v>4</v>
      </c>
      <c r="D30" s="1">
        <v>21.5</v>
      </c>
      <c r="E30" s="1"/>
    </row>
    <row r="31" spans="1:6" x14ac:dyDescent="0.3">
      <c r="A31" s="1" t="s">
        <v>94</v>
      </c>
      <c r="B31" s="1" t="s">
        <v>130</v>
      </c>
      <c r="C31" s="1" t="s">
        <v>4</v>
      </c>
      <c r="D31" s="1">
        <v>20.5</v>
      </c>
      <c r="E31" s="1"/>
    </row>
    <row r="32" spans="1:6" x14ac:dyDescent="0.3">
      <c r="A32" s="1" t="s">
        <v>86</v>
      </c>
      <c r="B32" s="1" t="s">
        <v>3</v>
      </c>
      <c r="C32" s="1" t="s">
        <v>4</v>
      </c>
      <c r="D32" s="1">
        <v>19</v>
      </c>
      <c r="E32" s="1"/>
    </row>
    <row r="33" spans="1:5" x14ac:dyDescent="0.3">
      <c r="A33" s="1" t="s">
        <v>75</v>
      </c>
      <c r="B33" s="1" t="s">
        <v>108</v>
      </c>
      <c r="C33" s="1" t="s">
        <v>4</v>
      </c>
      <c r="D33" s="1">
        <v>19</v>
      </c>
      <c r="E33" s="1"/>
    </row>
    <row r="34" spans="1:5" x14ac:dyDescent="0.3">
      <c r="A34" s="1" t="s">
        <v>93</v>
      </c>
      <c r="B34" s="1" t="s">
        <v>113</v>
      </c>
      <c r="C34" s="1" t="s">
        <v>4</v>
      </c>
      <c r="D34" s="1">
        <v>18.5</v>
      </c>
      <c r="E34" s="1"/>
    </row>
    <row r="35" spans="1:5" x14ac:dyDescent="0.3">
      <c r="A35" s="1" t="s">
        <v>63</v>
      </c>
      <c r="B35" s="1" t="s">
        <v>111</v>
      </c>
      <c r="C35" s="1" t="s">
        <v>4</v>
      </c>
      <c r="D35" s="1">
        <v>14.5</v>
      </c>
      <c r="E35" s="1"/>
    </row>
    <row r="36" spans="1:5" x14ac:dyDescent="0.3">
      <c r="A36" s="1" t="s">
        <v>63</v>
      </c>
      <c r="B36" s="1" t="s">
        <v>110</v>
      </c>
      <c r="C36" s="1" t="s">
        <v>4</v>
      </c>
      <c r="D36" s="1">
        <v>0</v>
      </c>
      <c r="E36" s="1"/>
    </row>
    <row r="37" spans="1:5" x14ac:dyDescent="0.3">
      <c r="A37" s="1" t="s">
        <v>63</v>
      </c>
      <c r="B37" s="1" t="s">
        <v>64</v>
      </c>
      <c r="C37" s="1" t="s">
        <v>4</v>
      </c>
      <c r="D37" s="1">
        <v>0</v>
      </c>
      <c r="E37" s="1"/>
    </row>
    <row r="38" spans="1:5" x14ac:dyDescent="0.3">
      <c r="A38" s="154" t="s">
        <v>84</v>
      </c>
    </row>
    <row r="39" spans="1:5" x14ac:dyDescent="0.3">
      <c r="A39" s="48" t="s">
        <v>78</v>
      </c>
      <c r="B39" s="48" t="s">
        <v>79</v>
      </c>
      <c r="C39" s="48" t="s">
        <v>5</v>
      </c>
      <c r="D39" s="48">
        <v>34</v>
      </c>
      <c r="E39" s="48">
        <v>1</v>
      </c>
    </row>
    <row r="40" spans="1:5" x14ac:dyDescent="0.3">
      <c r="A40" s="48" t="s">
        <v>86</v>
      </c>
      <c r="B40" s="48" t="s">
        <v>2</v>
      </c>
      <c r="C40" s="48" t="s">
        <v>5</v>
      </c>
      <c r="D40" s="48">
        <v>25</v>
      </c>
      <c r="E40" s="48">
        <v>2</v>
      </c>
    </row>
    <row r="41" spans="1:5" x14ac:dyDescent="0.3">
      <c r="A41" s="1" t="s">
        <v>75</v>
      </c>
      <c r="B41" s="1" t="s">
        <v>107</v>
      </c>
      <c r="C41" s="1" t="s">
        <v>5</v>
      </c>
      <c r="D41" s="1">
        <v>18.5</v>
      </c>
      <c r="E41" s="1"/>
    </row>
    <row r="42" spans="1:5" x14ac:dyDescent="0.3">
      <c r="A42" s="1" t="s">
        <v>61</v>
      </c>
      <c r="B42" s="1" t="s">
        <v>98</v>
      </c>
      <c r="C42" s="1" t="s">
        <v>5</v>
      </c>
      <c r="D42" s="1">
        <v>17</v>
      </c>
      <c r="E42" s="1"/>
    </row>
    <row r="43" spans="1:5" x14ac:dyDescent="0.3">
      <c r="A43" s="1" t="s">
        <v>78</v>
      </c>
      <c r="B43" s="1" t="s">
        <v>117</v>
      </c>
      <c r="C43" s="1" t="s">
        <v>5</v>
      </c>
      <c r="D43" s="1">
        <v>13</v>
      </c>
      <c r="E43" s="1"/>
    </row>
    <row r="44" spans="1:5" x14ac:dyDescent="0.3">
      <c r="A44" s="1" t="s">
        <v>93</v>
      </c>
      <c r="B44" s="1" t="s">
        <v>114</v>
      </c>
      <c r="C44" s="1" t="s">
        <v>5</v>
      </c>
      <c r="D44" s="1">
        <v>12</v>
      </c>
      <c r="E44" s="1"/>
    </row>
    <row r="45" spans="1:5" x14ac:dyDescent="0.3">
      <c r="A45" s="1" t="s">
        <v>75</v>
      </c>
      <c r="B45" s="1" t="s">
        <v>109</v>
      </c>
      <c r="C45" s="1" t="s">
        <v>5</v>
      </c>
      <c r="D45" s="1">
        <v>7.5</v>
      </c>
      <c r="E45" s="1"/>
    </row>
    <row r="46" spans="1:5" x14ac:dyDescent="0.3">
      <c r="A46" s="1" t="s">
        <v>86</v>
      </c>
      <c r="B46" s="1" t="s">
        <v>76</v>
      </c>
      <c r="C46" s="1" t="s">
        <v>5</v>
      </c>
      <c r="D46" s="1">
        <v>7</v>
      </c>
      <c r="E46" s="1"/>
    </row>
    <row r="47" spans="1:5" x14ac:dyDescent="0.3">
      <c r="A47" s="1" t="s">
        <v>78</v>
      </c>
      <c r="B47" s="1" t="s">
        <v>116</v>
      </c>
      <c r="C47" s="1" t="s">
        <v>5</v>
      </c>
      <c r="D47" s="1">
        <v>1</v>
      </c>
      <c r="E47" s="1"/>
    </row>
    <row r="48" spans="1:5" x14ac:dyDescent="0.3">
      <c r="A48" s="1" t="s">
        <v>94</v>
      </c>
      <c r="B48" s="1" t="s">
        <v>65</v>
      </c>
      <c r="C48" s="1" t="s">
        <v>5</v>
      </c>
      <c r="D48" s="1">
        <v>0</v>
      </c>
      <c r="E48" s="1"/>
    </row>
    <row r="49" spans="1:10" x14ac:dyDescent="0.3">
      <c r="A49" s="1" t="s">
        <v>63</v>
      </c>
      <c r="B49" s="1" t="s">
        <v>79</v>
      </c>
      <c r="C49" s="1" t="s">
        <v>5</v>
      </c>
      <c r="D49" s="1">
        <v>0</v>
      </c>
      <c r="E49" s="1"/>
    </row>
    <row r="50" spans="1:10" x14ac:dyDescent="0.3">
      <c r="A50" s="1" t="s">
        <v>78</v>
      </c>
      <c r="B50" s="1" t="s">
        <v>129</v>
      </c>
      <c r="C50" s="1" t="s">
        <v>5</v>
      </c>
      <c r="D50" s="1">
        <v>0</v>
      </c>
      <c r="E50" s="1"/>
    </row>
    <row r="51" spans="1:10" x14ac:dyDescent="0.3">
      <c r="A51" s="1"/>
      <c r="B51" s="1"/>
      <c r="C51" s="1"/>
      <c r="D51" s="1"/>
      <c r="E51" s="1"/>
    </row>
    <row r="53" spans="1:10" x14ac:dyDescent="0.3">
      <c r="A53" s="12" t="str">
        <f>'Maitland BLK'!A4</f>
        <v>Maitland Black</v>
      </c>
      <c r="B53" s="106" t="str">
        <f>'Maitland BLK'!B5</f>
        <v>A</v>
      </c>
    </row>
    <row r="54" spans="1:10" x14ac:dyDescent="0.3">
      <c r="A54" s="48" t="str" cm="1">
        <f t="array" ref="A54:J58">'Maitland BLK'!A53:J57</f>
        <v>Lemons &amp; Pegs</v>
      </c>
      <c r="B54" s="48" t="str">
        <v xml:space="preserve">Lemon </v>
      </c>
      <c r="C54" s="48" t="str">
        <v>Lemon</v>
      </c>
      <c r="D54" s="48" t="str">
        <v xml:space="preserve">Peg </v>
      </c>
      <c r="E54" s="48" t="str">
        <v>Drill</v>
      </c>
      <c r="F54" s="48" t="str">
        <v>Lemon</v>
      </c>
      <c r="G54" s="48" t="str">
        <v>Lemon</v>
      </c>
      <c r="H54" s="48" t="str">
        <v xml:space="preserve">Peg </v>
      </c>
      <c r="I54" s="48" t="str">
        <v>Drill</v>
      </c>
      <c r="J54" s="50" t="str">
        <v>TOTAL</v>
      </c>
    </row>
    <row r="55" spans="1:10" x14ac:dyDescent="0.3">
      <c r="A55" s="1" t="str">
        <v>Cameron Ninness</v>
      </c>
      <c r="B55" s="1">
        <v>0</v>
      </c>
      <c r="C55" s="1">
        <v>0</v>
      </c>
      <c r="D55" s="1">
        <v>6</v>
      </c>
      <c r="E55" s="1">
        <v>1.5</v>
      </c>
      <c r="F55" s="1">
        <v>6</v>
      </c>
      <c r="G55" s="1">
        <v>6</v>
      </c>
      <c r="H55" s="1">
        <v>0</v>
      </c>
      <c r="I55" s="1">
        <v>2</v>
      </c>
      <c r="J55" s="11">
        <v>21.5</v>
      </c>
    </row>
    <row r="56" spans="1:10" x14ac:dyDescent="0.3">
      <c r="A56" s="1" t="str">
        <v>Jamie Banister</v>
      </c>
      <c r="B56" s="1">
        <v>0</v>
      </c>
      <c r="C56" s="1">
        <v>6</v>
      </c>
      <c r="D56" s="1">
        <v>6</v>
      </c>
      <c r="E56" s="1">
        <v>2</v>
      </c>
      <c r="F56" s="1">
        <v>6</v>
      </c>
      <c r="G56" s="1">
        <v>0</v>
      </c>
      <c r="H56" s="1">
        <v>6</v>
      </c>
      <c r="I56" s="1">
        <v>1.5</v>
      </c>
      <c r="J56" s="11">
        <v>27.5</v>
      </c>
    </row>
    <row r="57" spans="1:10" x14ac:dyDescent="0.3">
      <c r="A57" s="1" t="str">
        <v>Phil Logue</v>
      </c>
      <c r="B57" s="1">
        <v>0</v>
      </c>
      <c r="C57" s="1">
        <v>6</v>
      </c>
      <c r="D57" s="1">
        <v>2</v>
      </c>
      <c r="E57" s="1">
        <v>0.5</v>
      </c>
      <c r="F57" s="1">
        <v>0</v>
      </c>
      <c r="G57" s="1">
        <v>6</v>
      </c>
      <c r="H57" s="1">
        <v>6</v>
      </c>
      <c r="I57" s="1">
        <v>1</v>
      </c>
      <c r="J57" s="11">
        <v>21.5</v>
      </c>
    </row>
    <row r="58" spans="1:10" x14ac:dyDescent="0.3">
      <c r="A58" s="1" t="str">
        <v>Michelle Gorey</v>
      </c>
      <c r="B58" s="1">
        <v>6</v>
      </c>
      <c r="C58" s="1">
        <v>6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0.5</v>
      </c>
      <c r="J58" s="11">
        <v>13.5</v>
      </c>
    </row>
    <row r="61" spans="1:10" x14ac:dyDescent="0.3">
      <c r="A61" s="11" t="str">
        <f>'Tamworth '!A4</f>
        <v>Tamworth</v>
      </c>
      <c r="B61" s="1" t="str">
        <f>'Tamworth '!B5</f>
        <v>A</v>
      </c>
    </row>
    <row r="62" spans="1:10" x14ac:dyDescent="0.3">
      <c r="A62" s="48" t="str" cm="1">
        <f t="array" ref="A62:J66">'Tamworth '!A53:J57</f>
        <v>Lemons &amp; Pegs</v>
      </c>
      <c r="B62" s="48" t="str">
        <v xml:space="preserve">Lemon </v>
      </c>
      <c r="C62" s="48" t="str">
        <v>Lemon</v>
      </c>
      <c r="D62" s="48" t="str">
        <v xml:space="preserve">Peg </v>
      </c>
      <c r="E62" s="48" t="str">
        <v>Drill</v>
      </c>
      <c r="F62" s="48" t="str">
        <v>Lemon</v>
      </c>
      <c r="G62" s="48" t="str">
        <v>Lemon</v>
      </c>
      <c r="H62" s="48" t="str">
        <v xml:space="preserve">Peg </v>
      </c>
      <c r="I62" s="48" t="str">
        <v>Drill</v>
      </c>
      <c r="J62" s="50" t="str">
        <v>TOTAL</v>
      </c>
    </row>
    <row r="63" spans="1:10" x14ac:dyDescent="0.3">
      <c r="A63" s="1" t="str">
        <v>Todd Carey</v>
      </c>
      <c r="B63" s="1">
        <v>0</v>
      </c>
      <c r="C63" s="1">
        <v>6</v>
      </c>
      <c r="D63" s="1">
        <v>0</v>
      </c>
      <c r="E63" s="1">
        <v>0.5</v>
      </c>
      <c r="F63" s="1">
        <v>0</v>
      </c>
      <c r="G63" s="1">
        <v>6</v>
      </c>
      <c r="H63" s="1">
        <v>6</v>
      </c>
      <c r="I63" s="1">
        <v>1</v>
      </c>
      <c r="J63" s="11">
        <v>19.5</v>
      </c>
    </row>
    <row r="64" spans="1:10" x14ac:dyDescent="0.3">
      <c r="A64" s="1" t="str">
        <v>Barry Biffin</v>
      </c>
      <c r="B64" s="1">
        <v>0</v>
      </c>
      <c r="C64" s="1">
        <v>6</v>
      </c>
      <c r="D64" s="1">
        <v>6</v>
      </c>
      <c r="E64" s="1">
        <v>0.5</v>
      </c>
      <c r="F64" s="1">
        <v>0</v>
      </c>
      <c r="G64" s="1">
        <v>0</v>
      </c>
      <c r="H64" s="1">
        <v>6</v>
      </c>
      <c r="I64" s="1">
        <v>0</v>
      </c>
      <c r="J64" s="11">
        <v>18.5</v>
      </c>
    </row>
    <row r="65" spans="1:10" x14ac:dyDescent="0.3">
      <c r="A65" s="1" t="str">
        <v>Scott Miller</v>
      </c>
      <c r="B65" s="1">
        <v>6</v>
      </c>
      <c r="C65" s="1">
        <v>6</v>
      </c>
      <c r="D65" s="1">
        <v>6</v>
      </c>
      <c r="E65" s="1">
        <v>1</v>
      </c>
      <c r="F65" s="1">
        <v>6</v>
      </c>
      <c r="G65" s="1">
        <v>6</v>
      </c>
      <c r="H65" s="1">
        <v>6</v>
      </c>
      <c r="I65" s="1">
        <v>1</v>
      </c>
      <c r="J65" s="11">
        <v>38</v>
      </c>
    </row>
    <row r="66" spans="1:10" x14ac:dyDescent="0.3">
      <c r="A66" s="1" t="str">
        <v>Bryson Roser</v>
      </c>
      <c r="B66" s="1">
        <v>6</v>
      </c>
      <c r="C66" s="1">
        <v>6</v>
      </c>
      <c r="D66" s="1">
        <v>6</v>
      </c>
      <c r="E66" s="1">
        <v>2.5</v>
      </c>
      <c r="F66" s="1">
        <v>0</v>
      </c>
      <c r="G66" s="1">
        <v>0</v>
      </c>
      <c r="H66" s="1">
        <v>6</v>
      </c>
      <c r="I66" s="1">
        <v>2</v>
      </c>
      <c r="J66" s="11">
        <v>28.5</v>
      </c>
    </row>
    <row r="69" spans="1:10" x14ac:dyDescent="0.3">
      <c r="A69" s="154" t="str">
        <f>'Hunter Valley'!A4</f>
        <v>Hunter Valley</v>
      </c>
      <c r="B69" t="str">
        <f>'Hunter Valley'!B5</f>
        <v>A</v>
      </c>
    </row>
    <row r="70" spans="1:10" x14ac:dyDescent="0.3">
      <c r="A70" s="48" t="str" cm="1">
        <f t="array" ref="A70:J74">'Hunter Valley'!A53:J57</f>
        <v>Lemons &amp; Pegs</v>
      </c>
      <c r="B70" s="48" t="str">
        <v xml:space="preserve">Lemon </v>
      </c>
      <c r="C70" s="48" t="str">
        <v>Lemon</v>
      </c>
      <c r="D70" s="48" t="str">
        <v xml:space="preserve">Peg </v>
      </c>
      <c r="E70" s="48" t="str">
        <v>Drill</v>
      </c>
      <c r="F70" s="48" t="str">
        <v>Lemon</v>
      </c>
      <c r="G70" s="48" t="str">
        <v>Lemon</v>
      </c>
      <c r="H70" s="48" t="str">
        <v xml:space="preserve">Peg </v>
      </c>
      <c r="I70" s="48" t="str">
        <v>Drill</v>
      </c>
      <c r="J70" s="50" t="str">
        <v>TOTAL</v>
      </c>
    </row>
    <row r="71" spans="1:10" x14ac:dyDescent="0.3">
      <c r="A71" s="1" t="str">
        <v>Steve Ninness</v>
      </c>
      <c r="B71" s="1">
        <v>6</v>
      </c>
      <c r="C71" s="1">
        <v>6</v>
      </c>
      <c r="D71" s="1">
        <v>0</v>
      </c>
      <c r="E71" s="1">
        <v>2</v>
      </c>
      <c r="F71" s="1">
        <v>6</v>
      </c>
      <c r="G71" s="1">
        <v>0</v>
      </c>
      <c r="H71" s="1">
        <v>0</v>
      </c>
      <c r="I71" s="1">
        <v>2</v>
      </c>
      <c r="J71" s="11">
        <v>22</v>
      </c>
    </row>
    <row r="72" spans="1:10" x14ac:dyDescent="0.3">
      <c r="A72" s="1" t="str">
        <v>Katrina McIntyre</v>
      </c>
      <c r="B72" s="1">
        <v>6</v>
      </c>
      <c r="C72" s="1">
        <v>0</v>
      </c>
      <c r="D72" s="1">
        <v>0</v>
      </c>
      <c r="E72" s="1">
        <v>1.5</v>
      </c>
      <c r="F72" s="1">
        <v>0</v>
      </c>
      <c r="G72" s="1">
        <v>0</v>
      </c>
      <c r="H72" s="1">
        <v>0</v>
      </c>
      <c r="I72" s="1">
        <v>1</v>
      </c>
      <c r="J72" s="11">
        <v>8.5</v>
      </c>
    </row>
    <row r="73" spans="1:10" x14ac:dyDescent="0.3">
      <c r="A73" s="1" t="str">
        <v>Casey McIntyre</v>
      </c>
      <c r="B73" s="1">
        <v>0</v>
      </c>
      <c r="C73" s="1">
        <v>0</v>
      </c>
      <c r="D73" s="1">
        <v>6</v>
      </c>
      <c r="E73" s="1">
        <v>0.5</v>
      </c>
      <c r="F73" s="1">
        <v>0</v>
      </c>
      <c r="G73" s="1">
        <v>6</v>
      </c>
      <c r="H73" s="1">
        <v>4</v>
      </c>
      <c r="I73" s="1">
        <v>0.5</v>
      </c>
      <c r="J73" s="11">
        <v>17</v>
      </c>
    </row>
    <row r="74" spans="1:10" x14ac:dyDescent="0.3">
      <c r="A74" s="1" t="str">
        <v>Andrew McIntyre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1">
        <v>0</v>
      </c>
    </row>
    <row r="77" spans="1:10" x14ac:dyDescent="0.3">
      <c r="A77" s="11" t="str">
        <f>'Tam Light Horse'!A4</f>
        <v>Tamworth Light Horse</v>
      </c>
      <c r="B77" s="1" t="str">
        <f>'Tam Light Horse'!B5</f>
        <v>B</v>
      </c>
    </row>
    <row r="78" spans="1:10" x14ac:dyDescent="0.3">
      <c r="A78" s="48" t="str" cm="1">
        <f t="array" ref="A78:J82">'Tam Light Horse'!A53:J57</f>
        <v>Lemons &amp; Pegs</v>
      </c>
      <c r="B78" s="48" t="str">
        <v xml:space="preserve">Lemon </v>
      </c>
      <c r="C78" s="48" t="str">
        <v>Lemon</v>
      </c>
      <c r="D78" s="48" t="str">
        <v xml:space="preserve">Peg </v>
      </c>
      <c r="E78" s="48" t="str">
        <v>Drill</v>
      </c>
      <c r="F78" s="48" t="str">
        <v>Lemon</v>
      </c>
      <c r="G78" s="48" t="str">
        <v>Lemon</v>
      </c>
      <c r="H78" s="48" t="str">
        <v xml:space="preserve">Peg </v>
      </c>
      <c r="I78" s="48" t="str">
        <v>Drill</v>
      </c>
      <c r="J78" s="50" t="str">
        <v>TOTAL</v>
      </c>
    </row>
    <row r="79" spans="1:10" x14ac:dyDescent="0.3">
      <c r="A79" s="1" t="str">
        <v>Mike Rowland</v>
      </c>
      <c r="B79" s="1">
        <v>6</v>
      </c>
      <c r="C79" s="1">
        <v>6</v>
      </c>
      <c r="D79" s="1">
        <v>0</v>
      </c>
      <c r="E79" s="1">
        <v>0.5</v>
      </c>
      <c r="F79" s="1">
        <v>0</v>
      </c>
      <c r="G79" s="1">
        <v>0</v>
      </c>
      <c r="H79" s="1">
        <v>0</v>
      </c>
      <c r="I79" s="1">
        <v>0</v>
      </c>
      <c r="J79" s="11">
        <v>12.5</v>
      </c>
    </row>
    <row r="80" spans="1:10" x14ac:dyDescent="0.3">
      <c r="A80" s="1" t="str">
        <v>Sam Collett</v>
      </c>
      <c r="B80" s="1">
        <v>6</v>
      </c>
      <c r="C80" s="1">
        <v>6</v>
      </c>
      <c r="D80" s="1">
        <v>6</v>
      </c>
      <c r="E80" s="1">
        <v>1.5</v>
      </c>
      <c r="F80" s="1">
        <v>0</v>
      </c>
      <c r="G80" s="1">
        <v>6</v>
      </c>
      <c r="H80" s="1">
        <v>0</v>
      </c>
      <c r="I80" s="1">
        <v>2</v>
      </c>
      <c r="J80" s="11">
        <v>27.5</v>
      </c>
    </row>
    <row r="81" spans="1:10" x14ac:dyDescent="0.3">
      <c r="A81" s="1" t="str">
        <v>Ben Logue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1">
        <v>0</v>
      </c>
    </row>
    <row r="82" spans="1:10" x14ac:dyDescent="0.3">
      <c r="A82" s="1" t="str">
        <v>David Thurn</v>
      </c>
      <c r="B82" s="1">
        <v>0</v>
      </c>
      <c r="C82" s="1">
        <v>6</v>
      </c>
      <c r="D82" s="1">
        <v>0</v>
      </c>
      <c r="E82" s="1">
        <v>1</v>
      </c>
      <c r="F82" s="1">
        <v>0</v>
      </c>
      <c r="G82" s="1">
        <v>6</v>
      </c>
      <c r="H82" s="1">
        <v>6</v>
      </c>
      <c r="I82" s="1">
        <v>1.5</v>
      </c>
      <c r="J82" s="11">
        <v>20.5</v>
      </c>
    </row>
    <row r="85" spans="1:10" x14ac:dyDescent="0.3">
      <c r="A85" s="11" t="str">
        <f>'NE Victoria'!A4</f>
        <v xml:space="preserve">NE Victoria </v>
      </c>
      <c r="B85" s="1" t="str">
        <f>'NE Victoria'!B5</f>
        <v>A</v>
      </c>
    </row>
    <row r="86" spans="1:10" x14ac:dyDescent="0.3">
      <c r="A86" s="48" t="str" cm="1">
        <f t="array" ref="A86:J90">'NE Victoria'!A53:J57</f>
        <v>Lemons &amp; Pegs</v>
      </c>
      <c r="B86" s="48" t="str">
        <v xml:space="preserve">Lemon </v>
      </c>
      <c r="C86" s="48" t="str">
        <v>Lemon</v>
      </c>
      <c r="D86" s="48" t="str">
        <v xml:space="preserve">Peg </v>
      </c>
      <c r="E86" s="48" t="str">
        <v>Drill</v>
      </c>
      <c r="F86" s="48" t="str">
        <v>Lemon</v>
      </c>
      <c r="G86" s="48" t="str">
        <v>Lemon</v>
      </c>
      <c r="H86" s="48" t="str">
        <v xml:space="preserve">Peg </v>
      </c>
      <c r="I86" s="48" t="str">
        <v>Drill</v>
      </c>
      <c r="J86" s="50" t="str">
        <v>TOTAL</v>
      </c>
    </row>
    <row r="87" spans="1:10" x14ac:dyDescent="0.3">
      <c r="A87" s="1" t="str">
        <v>Aedan Staats</v>
      </c>
      <c r="B87" s="1">
        <v>6</v>
      </c>
      <c r="C87" s="1">
        <v>6</v>
      </c>
      <c r="D87" s="1">
        <v>6</v>
      </c>
      <c r="E87" s="1">
        <v>2</v>
      </c>
      <c r="F87" s="1">
        <v>6</v>
      </c>
      <c r="G87" s="1">
        <v>6</v>
      </c>
      <c r="H87" s="1">
        <v>6</v>
      </c>
      <c r="I87" s="1">
        <v>2</v>
      </c>
      <c r="J87" s="11">
        <v>40</v>
      </c>
    </row>
    <row r="88" spans="1:10" x14ac:dyDescent="0.3">
      <c r="A88" s="1" t="str">
        <v>Donna Davidson</v>
      </c>
      <c r="B88" s="1">
        <v>0</v>
      </c>
      <c r="C88" s="1">
        <v>6</v>
      </c>
      <c r="D88" s="1">
        <v>0</v>
      </c>
      <c r="E88" s="1">
        <v>1</v>
      </c>
      <c r="F88" s="1">
        <v>6</v>
      </c>
      <c r="G88" s="1">
        <v>0</v>
      </c>
      <c r="H88" s="1">
        <v>6</v>
      </c>
      <c r="I88" s="1">
        <v>1</v>
      </c>
      <c r="J88" s="11">
        <v>20</v>
      </c>
    </row>
    <row r="89" spans="1:10" x14ac:dyDescent="0.3">
      <c r="A89" s="1" t="str">
        <v>Christine Staats</v>
      </c>
      <c r="B89" s="1">
        <v>6</v>
      </c>
      <c r="C89" s="1">
        <v>6</v>
      </c>
      <c r="D89" s="1">
        <v>6</v>
      </c>
      <c r="E89" s="1">
        <v>2</v>
      </c>
      <c r="F89" s="1">
        <v>6</v>
      </c>
      <c r="G89" s="1">
        <v>6</v>
      </c>
      <c r="H89" s="1">
        <v>6</v>
      </c>
      <c r="I89" s="1">
        <v>2.5</v>
      </c>
      <c r="J89" s="11">
        <v>40.5</v>
      </c>
    </row>
    <row r="90" spans="1:10" x14ac:dyDescent="0.3">
      <c r="A90" s="1" t="str">
        <v>Terry Phillips</v>
      </c>
      <c r="B90" s="1">
        <v>0</v>
      </c>
      <c r="C90" s="1">
        <v>6</v>
      </c>
      <c r="D90" s="1">
        <v>6</v>
      </c>
      <c r="E90" s="1">
        <v>1.5</v>
      </c>
      <c r="F90" s="1">
        <v>6</v>
      </c>
      <c r="G90" s="1">
        <v>6</v>
      </c>
      <c r="H90" s="1">
        <v>0</v>
      </c>
      <c r="I90" s="1">
        <v>1.5</v>
      </c>
      <c r="J90" s="11">
        <v>27</v>
      </c>
    </row>
    <row r="93" spans="1:10" x14ac:dyDescent="0.3">
      <c r="A93" s="11" t="str">
        <f>'Maitland Nums'!A4</f>
        <v>Maitland Numbers</v>
      </c>
      <c r="B93" s="1" t="str">
        <f>'Maitland Nums'!B5</f>
        <v>B</v>
      </c>
    </row>
    <row r="94" spans="1:10" x14ac:dyDescent="0.3">
      <c r="A94" s="48" t="str" cm="1">
        <f t="array" ref="A94:J98">'Maitland Nums'!A53:J57</f>
        <v>Lemons &amp; Pegs</v>
      </c>
      <c r="B94" s="48" t="str">
        <v xml:space="preserve">Lemon </v>
      </c>
      <c r="C94" s="48" t="str">
        <v>Lemon</v>
      </c>
      <c r="D94" s="48" t="str">
        <v xml:space="preserve">Peg </v>
      </c>
      <c r="E94" s="48" t="str">
        <v>Drill</v>
      </c>
      <c r="F94" s="48" t="str">
        <v>Lemon</v>
      </c>
      <c r="G94" s="48" t="str">
        <v>Lemon</v>
      </c>
      <c r="H94" s="48" t="str">
        <v xml:space="preserve">Peg </v>
      </c>
      <c r="I94" s="48" t="str">
        <v>Drill</v>
      </c>
      <c r="J94" s="50" t="str">
        <v>TOTAL</v>
      </c>
    </row>
    <row r="95" spans="1:10" x14ac:dyDescent="0.3">
      <c r="A95" s="1" t="str">
        <v>Wayne Mills</v>
      </c>
      <c r="B95" s="1">
        <v>6</v>
      </c>
      <c r="C95" s="1">
        <v>0</v>
      </c>
      <c r="D95" s="1">
        <v>0</v>
      </c>
      <c r="E95" s="1">
        <v>0.5</v>
      </c>
      <c r="F95" s="1">
        <v>6</v>
      </c>
      <c r="G95" s="1">
        <v>0</v>
      </c>
      <c r="H95" s="1">
        <v>6</v>
      </c>
      <c r="I95" s="1">
        <v>0.5</v>
      </c>
      <c r="J95" s="11">
        <v>19</v>
      </c>
    </row>
    <row r="96" spans="1:10" x14ac:dyDescent="0.3">
      <c r="A96" s="1" t="str">
        <v>Graham Aird</v>
      </c>
      <c r="B96" s="1">
        <v>0</v>
      </c>
      <c r="C96" s="1">
        <v>6</v>
      </c>
      <c r="D96" s="1">
        <v>0</v>
      </c>
      <c r="E96" s="1">
        <v>0.5</v>
      </c>
      <c r="F96" s="1">
        <v>6</v>
      </c>
      <c r="G96" s="1">
        <v>6</v>
      </c>
      <c r="H96" s="1">
        <v>6</v>
      </c>
      <c r="I96" s="1">
        <v>0.5</v>
      </c>
      <c r="J96" s="11">
        <v>25</v>
      </c>
    </row>
    <row r="97" spans="1:10" x14ac:dyDescent="0.3">
      <c r="A97" s="1" t="str">
        <v>Warren Bramley</v>
      </c>
      <c r="B97" s="1">
        <v>0</v>
      </c>
      <c r="C97" s="1">
        <v>0</v>
      </c>
      <c r="D97" s="1">
        <v>6</v>
      </c>
      <c r="E97" s="1">
        <v>0.5</v>
      </c>
      <c r="F97" s="1">
        <v>0</v>
      </c>
      <c r="G97" s="1">
        <v>0</v>
      </c>
      <c r="H97" s="1">
        <v>0</v>
      </c>
      <c r="I97" s="1">
        <v>0.5</v>
      </c>
      <c r="J97" s="11">
        <v>7</v>
      </c>
    </row>
    <row r="98" spans="1:10" x14ac:dyDescent="0.3">
      <c r="A98" s="1" t="str">
        <v>Stuart Ellem</v>
      </c>
      <c r="B98" s="1">
        <v>6</v>
      </c>
      <c r="C98" s="1">
        <v>0</v>
      </c>
      <c r="D98" s="1">
        <v>6</v>
      </c>
      <c r="E98" s="1">
        <v>0.5</v>
      </c>
      <c r="F98" s="1">
        <v>6</v>
      </c>
      <c r="G98" s="1">
        <v>6</v>
      </c>
      <c r="H98" s="1">
        <v>6</v>
      </c>
      <c r="I98" s="1">
        <v>0.5</v>
      </c>
      <c r="J98" s="11">
        <v>31</v>
      </c>
    </row>
    <row r="101" spans="1:10" x14ac:dyDescent="0.3">
      <c r="A101" s="11" t="str">
        <f>'Wyld Track'!A4</f>
        <v>Wyld Track</v>
      </c>
      <c r="B101" s="1" t="str">
        <f>'Wyld Track'!B5</f>
        <v>B</v>
      </c>
    </row>
    <row r="102" spans="1:10" x14ac:dyDescent="0.3">
      <c r="A102" s="48" t="str" cm="1">
        <f t="array" ref="A102:J106">'Wyld Track'!A53:J57</f>
        <v>Lemons &amp; Pegs</v>
      </c>
      <c r="B102" s="48" t="str">
        <v xml:space="preserve">Lemon </v>
      </c>
      <c r="C102" s="48" t="str">
        <v>Lemon</v>
      </c>
      <c r="D102" s="48" t="str">
        <v xml:space="preserve">Peg </v>
      </c>
      <c r="E102" s="48" t="str">
        <v>Drill</v>
      </c>
      <c r="F102" s="48" t="str">
        <v>Lemon</v>
      </c>
      <c r="G102" s="48" t="str">
        <v>Lemon</v>
      </c>
      <c r="H102" s="48" t="str">
        <v xml:space="preserve">Peg </v>
      </c>
      <c r="I102" s="48" t="str">
        <v>Drill</v>
      </c>
      <c r="J102" s="50" t="str">
        <v>TOTAL</v>
      </c>
    </row>
    <row r="103" spans="1:10" x14ac:dyDescent="0.3">
      <c r="A103" s="1" t="str">
        <v>Steven Craig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1">
        <v>0</v>
      </c>
    </row>
    <row r="104" spans="1:10" x14ac:dyDescent="0.3">
      <c r="A104" s="1" t="str">
        <v>Alycia Kunhert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1">
        <v>0</v>
      </c>
    </row>
    <row r="105" spans="1:10" x14ac:dyDescent="0.3">
      <c r="A105" s="1" t="str">
        <v>Lisa Dohle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1">
        <v>0</v>
      </c>
    </row>
    <row r="106" spans="1:10" x14ac:dyDescent="0.3">
      <c r="A106" s="1" t="str">
        <v>Mel Kuhnert</v>
      </c>
      <c r="B106" s="1">
        <v>0</v>
      </c>
      <c r="C106" s="1">
        <v>0</v>
      </c>
      <c r="D106" s="1">
        <v>0</v>
      </c>
      <c r="E106" s="1">
        <v>1</v>
      </c>
      <c r="F106" s="1">
        <v>0</v>
      </c>
      <c r="G106" s="1">
        <v>6</v>
      </c>
      <c r="H106" s="1">
        <v>6</v>
      </c>
      <c r="I106" s="1">
        <v>1.5</v>
      </c>
      <c r="J106" s="11">
        <v>14.5</v>
      </c>
    </row>
    <row r="109" spans="1:10" x14ac:dyDescent="0.3">
      <c r="A109" s="154" t="str">
        <f>'Mid Coast'!A4</f>
        <v>Mid Coast</v>
      </c>
      <c r="B109" t="str">
        <f>'Mid Coast'!B5</f>
        <v>B</v>
      </c>
    </row>
    <row r="110" spans="1:10" x14ac:dyDescent="0.3">
      <c r="A110" s="48" t="str" cm="1">
        <f t="array" ref="A110:J114">'Mid Coast'!A53:J57</f>
        <v>Lemons &amp; Pegs</v>
      </c>
      <c r="B110" s="48" t="str">
        <v xml:space="preserve">Lemon </v>
      </c>
      <c r="C110" s="48" t="str">
        <v>Lemon</v>
      </c>
      <c r="D110" s="48" t="str">
        <v xml:space="preserve">Peg </v>
      </c>
      <c r="E110" s="48" t="str">
        <v>Drill</v>
      </c>
      <c r="F110" s="48" t="str">
        <v>Lemon</v>
      </c>
      <c r="G110" s="48" t="str">
        <v>Lemon</v>
      </c>
      <c r="H110" s="48" t="str">
        <v xml:space="preserve">Peg </v>
      </c>
      <c r="I110" s="48" t="str">
        <v>Drill</v>
      </c>
      <c r="J110" s="50" t="str">
        <v>TOTAL</v>
      </c>
    </row>
    <row r="111" spans="1:10" x14ac:dyDescent="0.3">
      <c r="A111" s="1" t="str">
        <v>David Gorton</v>
      </c>
      <c r="B111" s="1">
        <v>6</v>
      </c>
      <c r="C111" s="1">
        <v>6</v>
      </c>
      <c r="D111" s="1">
        <v>6</v>
      </c>
      <c r="E111" s="1">
        <v>0.5</v>
      </c>
      <c r="F111" s="1">
        <v>6</v>
      </c>
      <c r="G111" s="1">
        <v>0</v>
      </c>
      <c r="H111" s="1">
        <v>6</v>
      </c>
      <c r="I111" s="1">
        <v>0.5</v>
      </c>
      <c r="J111" s="11">
        <v>31</v>
      </c>
    </row>
    <row r="112" spans="1:10" x14ac:dyDescent="0.3">
      <c r="A112" s="1" t="str">
        <v>Steve Bradshaw</v>
      </c>
      <c r="B112" s="1">
        <v>0</v>
      </c>
      <c r="C112" s="1">
        <v>0</v>
      </c>
      <c r="D112" s="1">
        <v>0</v>
      </c>
      <c r="E112" s="1">
        <v>0</v>
      </c>
      <c r="F112" s="1">
        <v>6</v>
      </c>
      <c r="G112" s="1">
        <v>6</v>
      </c>
      <c r="H112" s="1">
        <v>6</v>
      </c>
      <c r="I112" s="1">
        <v>0.5</v>
      </c>
      <c r="J112" s="11">
        <v>18.5</v>
      </c>
    </row>
    <row r="113" spans="1:10" x14ac:dyDescent="0.3">
      <c r="A113" s="1" t="str">
        <v>Matt Gorton</v>
      </c>
      <c r="B113" s="1">
        <v>0</v>
      </c>
      <c r="C113" s="1">
        <v>0</v>
      </c>
      <c r="D113" s="1">
        <v>0</v>
      </c>
      <c r="E113" s="1">
        <v>0.5</v>
      </c>
      <c r="F113" s="1">
        <v>6</v>
      </c>
      <c r="G113" s="1">
        <v>6</v>
      </c>
      <c r="H113" s="1">
        <v>6</v>
      </c>
      <c r="I113" s="1">
        <v>0.5</v>
      </c>
      <c r="J113" s="11">
        <v>19</v>
      </c>
    </row>
    <row r="114" spans="1:10" x14ac:dyDescent="0.3">
      <c r="A114" s="1" t="str">
        <v>Jackson Gorton</v>
      </c>
      <c r="B114" s="1">
        <v>6</v>
      </c>
      <c r="C114" s="1">
        <v>0</v>
      </c>
      <c r="D114" s="1">
        <v>0</v>
      </c>
      <c r="E114" s="1">
        <v>0.5</v>
      </c>
      <c r="F114" s="1">
        <v>0</v>
      </c>
      <c r="G114" s="1">
        <v>0</v>
      </c>
      <c r="H114" s="1">
        <v>0</v>
      </c>
      <c r="I114" s="1">
        <v>1</v>
      </c>
      <c r="J114" s="11">
        <v>7.5</v>
      </c>
    </row>
    <row r="117" spans="1:10" x14ac:dyDescent="0.3">
      <c r="A117" s="12" t="str">
        <f>Gunnedah!A4</f>
        <v>Gunnedah</v>
      </c>
      <c r="B117" s="106" t="str">
        <f>Gunnedah!B5</f>
        <v>C</v>
      </c>
    </row>
    <row r="118" spans="1:10" x14ac:dyDescent="0.3">
      <c r="A118" s="48" t="str" cm="1">
        <f t="array" ref="A118:J122">Gunnedah!A53:J57</f>
        <v>Lemons &amp; Pegs</v>
      </c>
      <c r="B118" s="48" t="str">
        <v xml:space="preserve">Lemon </v>
      </c>
      <c r="C118" s="48" t="str">
        <v>Lemon</v>
      </c>
      <c r="D118" s="48" t="str">
        <v xml:space="preserve">Peg </v>
      </c>
      <c r="E118" s="48" t="str">
        <v>Drill</v>
      </c>
      <c r="F118" s="48" t="str">
        <v>Lemon</v>
      </c>
      <c r="G118" s="48" t="str">
        <v>Lemon</v>
      </c>
      <c r="H118" s="48" t="str">
        <v xml:space="preserve">Peg </v>
      </c>
      <c r="I118" s="48" t="str">
        <v>Drill</v>
      </c>
      <c r="J118" s="50" t="str">
        <v>TOTAL</v>
      </c>
    </row>
    <row r="119" spans="1:10" x14ac:dyDescent="0.3">
      <c r="A119" s="1" t="str">
        <v>Steven Craig</v>
      </c>
      <c r="B119" s="1">
        <v>6</v>
      </c>
      <c r="C119" s="1">
        <v>6</v>
      </c>
      <c r="D119" s="1">
        <v>6</v>
      </c>
      <c r="E119" s="1">
        <v>2</v>
      </c>
      <c r="F119" s="1">
        <v>6</v>
      </c>
      <c r="G119" s="1">
        <v>0</v>
      </c>
      <c r="H119" s="1">
        <v>6</v>
      </c>
      <c r="I119" s="1">
        <v>2</v>
      </c>
      <c r="J119" s="11">
        <v>34</v>
      </c>
    </row>
    <row r="120" spans="1:10" x14ac:dyDescent="0.3">
      <c r="A120" s="1" t="str">
        <v>Lauren Redgate</v>
      </c>
      <c r="B120" s="1">
        <v>0</v>
      </c>
      <c r="C120" s="1">
        <v>0</v>
      </c>
      <c r="D120" s="1">
        <v>0</v>
      </c>
      <c r="E120" s="1">
        <v>0.5</v>
      </c>
      <c r="F120" s="1">
        <v>0</v>
      </c>
      <c r="G120" s="1">
        <v>0</v>
      </c>
      <c r="H120" s="1">
        <v>0</v>
      </c>
      <c r="I120" s="1">
        <v>0.5</v>
      </c>
      <c r="J120" s="11">
        <v>1</v>
      </c>
    </row>
    <row r="121" spans="1:10" x14ac:dyDescent="0.3">
      <c r="A121" s="1" t="str">
        <v>Isabelle Kesby</v>
      </c>
      <c r="B121" s="1">
        <v>0</v>
      </c>
      <c r="C121" s="1">
        <v>0</v>
      </c>
      <c r="D121" s="1">
        <v>6</v>
      </c>
      <c r="E121" s="1">
        <v>0.5</v>
      </c>
      <c r="F121" s="1">
        <v>0</v>
      </c>
      <c r="G121" s="1">
        <v>0</v>
      </c>
      <c r="H121" s="1">
        <v>6</v>
      </c>
      <c r="I121" s="1">
        <v>0.5</v>
      </c>
      <c r="J121" s="11">
        <v>13</v>
      </c>
    </row>
    <row r="122" spans="1:10" x14ac:dyDescent="0.3">
      <c r="A122" s="1" t="str">
        <v>SPARE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1">
        <v>0</v>
      </c>
    </row>
    <row r="125" spans="1:10" x14ac:dyDescent="0.3">
      <c r="A125" s="11" t="str">
        <f>Albury!A4</f>
        <v>Albury</v>
      </c>
      <c r="B125" s="1" t="str">
        <f>Albury!B5</f>
        <v>A</v>
      </c>
    </row>
    <row r="126" spans="1:10" x14ac:dyDescent="0.3">
      <c r="A126" s="48" t="str" cm="1">
        <f t="array" ref="A126:J130">Albury!A53:J57</f>
        <v>Lemons &amp; Pegs</v>
      </c>
      <c r="B126" s="48" t="str">
        <v xml:space="preserve">Lemon </v>
      </c>
      <c r="C126" s="48" t="str">
        <v>Lemon</v>
      </c>
      <c r="D126" s="48" t="str">
        <v xml:space="preserve">Peg </v>
      </c>
      <c r="E126" s="48" t="str">
        <v>Drill</v>
      </c>
      <c r="F126" s="48" t="str">
        <v>Lemon</v>
      </c>
      <c r="G126" s="48" t="str">
        <v>Lemon</v>
      </c>
      <c r="H126" s="48" t="str">
        <v xml:space="preserve">Peg </v>
      </c>
      <c r="I126" s="48" t="str">
        <v>Drill</v>
      </c>
      <c r="J126" s="50" t="str">
        <v>TOTAL</v>
      </c>
    </row>
    <row r="127" spans="1:10" x14ac:dyDescent="0.3">
      <c r="A127" s="1" t="str">
        <v>Jake Van Dorssen</v>
      </c>
      <c r="B127" s="1">
        <v>6</v>
      </c>
      <c r="C127" s="1">
        <v>0</v>
      </c>
      <c r="D127" s="1">
        <v>0</v>
      </c>
      <c r="E127" s="1">
        <v>0.5</v>
      </c>
      <c r="F127" s="1">
        <v>0</v>
      </c>
      <c r="G127" s="1">
        <v>0</v>
      </c>
      <c r="H127" s="1">
        <v>0</v>
      </c>
      <c r="I127" s="1">
        <v>0.5</v>
      </c>
      <c r="J127" s="11">
        <v>7</v>
      </c>
    </row>
    <row r="128" spans="1:10" x14ac:dyDescent="0.3">
      <c r="A128" s="1" t="str">
        <v>Neville Rathbone</v>
      </c>
      <c r="B128" s="1">
        <v>6</v>
      </c>
      <c r="C128" s="1">
        <v>0</v>
      </c>
      <c r="D128" s="1">
        <v>0</v>
      </c>
      <c r="E128" s="1">
        <v>1</v>
      </c>
      <c r="F128" s="1">
        <v>6</v>
      </c>
      <c r="G128" s="1">
        <v>6</v>
      </c>
      <c r="H128" s="1">
        <v>0</v>
      </c>
      <c r="I128" s="1">
        <v>0.5</v>
      </c>
      <c r="J128" s="11">
        <v>19.5</v>
      </c>
    </row>
    <row r="129" spans="1:10" x14ac:dyDescent="0.3">
      <c r="A129" s="1" t="str">
        <v>Byron Biffin</v>
      </c>
      <c r="B129" s="1">
        <v>6</v>
      </c>
      <c r="C129" s="1">
        <v>0</v>
      </c>
      <c r="D129" s="1">
        <v>6</v>
      </c>
      <c r="E129" s="1">
        <v>1</v>
      </c>
      <c r="F129" s="1">
        <v>6</v>
      </c>
      <c r="G129" s="1">
        <v>0</v>
      </c>
      <c r="H129" s="1">
        <v>0</v>
      </c>
      <c r="I129" s="1">
        <v>1</v>
      </c>
      <c r="J129" s="11">
        <v>20</v>
      </c>
    </row>
    <row r="130" spans="1:10" x14ac:dyDescent="0.3">
      <c r="A130" s="1" t="str">
        <v>SPARE</v>
      </c>
      <c r="B130" s="1">
        <v>0</v>
      </c>
      <c r="C130" s="1">
        <v>6</v>
      </c>
      <c r="D130" s="1">
        <v>6</v>
      </c>
      <c r="E130" s="1">
        <v>0.5</v>
      </c>
      <c r="F130" s="1">
        <v>0</v>
      </c>
      <c r="G130" s="1">
        <v>0</v>
      </c>
      <c r="H130" s="1">
        <v>6</v>
      </c>
      <c r="I130" s="1">
        <v>1.5</v>
      </c>
      <c r="J130" s="11">
        <v>20</v>
      </c>
    </row>
    <row r="133" spans="1:10" x14ac:dyDescent="0.3">
      <c r="A133" s="12" t="str">
        <f>'11 Light Horse'!A4</f>
        <v>11th Light Horse</v>
      </c>
      <c r="B133" s="106" t="str">
        <f>'11 Light Horse'!B5</f>
        <v>B</v>
      </c>
    </row>
    <row r="134" spans="1:10" x14ac:dyDescent="0.3">
      <c r="A134" s="48" t="str" cm="1">
        <f t="array" ref="A134:J138">'11 Light Horse'!A53:J57</f>
        <v>Lemons &amp; Pegs</v>
      </c>
      <c r="B134" s="48" t="str">
        <v xml:space="preserve">Lemon </v>
      </c>
      <c r="C134" s="48" t="str">
        <v>Lemon</v>
      </c>
      <c r="D134" s="48" t="str">
        <v xml:space="preserve">Peg </v>
      </c>
      <c r="E134" s="48" t="str">
        <v>Drill</v>
      </c>
      <c r="F134" s="48" t="str">
        <v>Lemon</v>
      </c>
      <c r="G134" s="48" t="str">
        <v>Lemon</v>
      </c>
      <c r="H134" s="48" t="str">
        <v xml:space="preserve">Peg </v>
      </c>
      <c r="I134" s="48" t="str">
        <v>Drill</v>
      </c>
      <c r="J134" s="50" t="str">
        <v>TOTAL</v>
      </c>
    </row>
    <row r="135" spans="1:10" x14ac:dyDescent="0.3">
      <c r="A135" s="1" t="str">
        <v>Donna Davidson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1">
        <v>0</v>
      </c>
    </row>
    <row r="136" spans="1:10" x14ac:dyDescent="0.3">
      <c r="A136" s="1" t="str">
        <v>Ian Curtis</v>
      </c>
      <c r="B136" s="1">
        <v>6</v>
      </c>
      <c r="C136" s="1">
        <v>0</v>
      </c>
      <c r="D136" s="1">
        <v>6</v>
      </c>
      <c r="E136" s="1">
        <v>0.5</v>
      </c>
      <c r="F136" s="1">
        <v>0</v>
      </c>
      <c r="G136" s="1">
        <v>0</v>
      </c>
      <c r="H136" s="1">
        <v>6</v>
      </c>
      <c r="I136" s="1">
        <v>0</v>
      </c>
      <c r="J136" s="11">
        <v>18.5</v>
      </c>
    </row>
    <row r="137" spans="1:10" x14ac:dyDescent="0.3">
      <c r="A137" s="1" t="str">
        <v>Greg Chandler</v>
      </c>
      <c r="B137" s="1">
        <v>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6</v>
      </c>
      <c r="I137" s="1">
        <v>0</v>
      </c>
      <c r="J137" s="11">
        <v>12</v>
      </c>
    </row>
    <row r="138" spans="1:10" x14ac:dyDescent="0.3">
      <c r="A138" s="1" t="str">
        <v>Bruce Smith</v>
      </c>
      <c r="B138" s="1">
        <v>0</v>
      </c>
      <c r="C138" s="1">
        <v>6</v>
      </c>
      <c r="D138" s="1">
        <v>6</v>
      </c>
      <c r="E138" s="1">
        <v>0.5</v>
      </c>
      <c r="F138" s="1">
        <v>0</v>
      </c>
      <c r="G138" s="1">
        <v>6</v>
      </c>
      <c r="H138" s="1">
        <v>6</v>
      </c>
      <c r="I138" s="1">
        <v>0.5</v>
      </c>
      <c r="J138" s="11">
        <v>25</v>
      </c>
    </row>
  </sheetData>
  <sheetProtection sheet="1" objects="1" scenarios="1" selectLockedCells="1" selectUnlockedCells="1"/>
  <sortState xmlns:xlrd2="http://schemas.microsoft.com/office/spreadsheetml/2017/richdata2" ref="H4:L47">
    <sortCondition ref="J4:J47"/>
    <sortCondition descending="1" ref="K4:K47"/>
  </sortState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3352-E152-4CB6-870F-5B23D0CA122F}">
  <sheetPr>
    <pageSetUpPr fitToPage="1"/>
  </sheetPr>
  <dimension ref="A1:S140"/>
  <sheetViews>
    <sheetView topLeftCell="A141" workbookViewId="0">
      <selection activeCell="J1" sqref="J1"/>
    </sheetView>
  </sheetViews>
  <sheetFormatPr defaultRowHeight="14.4" x14ac:dyDescent="0.3"/>
  <cols>
    <col min="1" max="1" width="19.21875" bestFit="1" customWidth="1"/>
    <col min="2" max="2" width="15.33203125" bestFit="1" customWidth="1"/>
    <col min="8" max="8" width="19.21875" bestFit="1" customWidth="1"/>
    <col min="9" max="9" width="15.33203125" bestFit="1" customWidth="1"/>
  </cols>
  <sheetData>
    <row r="1" spans="1:13" ht="18" x14ac:dyDescent="0.35">
      <c r="A1" s="105" t="s">
        <v>35</v>
      </c>
    </row>
    <row r="2" spans="1:13" x14ac:dyDescent="0.3">
      <c r="H2" s="226"/>
      <c r="I2" s="226"/>
      <c r="J2" s="226"/>
      <c r="K2" s="226"/>
      <c r="L2" s="226"/>
      <c r="M2" s="4"/>
    </row>
    <row r="3" spans="1:13" ht="32.4" x14ac:dyDescent="0.3">
      <c r="A3" s="153" t="s">
        <v>55</v>
      </c>
      <c r="B3" s="153" t="s">
        <v>92</v>
      </c>
      <c r="C3" s="153" t="s">
        <v>0</v>
      </c>
      <c r="D3" s="153" t="s">
        <v>95</v>
      </c>
      <c r="E3" s="152" t="s">
        <v>82</v>
      </c>
      <c r="G3" s="4"/>
    </row>
    <row r="4" spans="1:13" x14ac:dyDescent="0.3">
      <c r="A4" s="154" t="s">
        <v>151</v>
      </c>
    </row>
    <row r="5" spans="1:13" x14ac:dyDescent="0.3">
      <c r="A5" s="28" t="s">
        <v>94</v>
      </c>
      <c r="B5" s="28" t="s">
        <v>112</v>
      </c>
      <c r="C5" s="28" t="s">
        <v>6</v>
      </c>
      <c r="D5" s="28">
        <v>60.47</v>
      </c>
      <c r="E5" s="201">
        <v>1</v>
      </c>
    </row>
    <row r="6" spans="1:13" x14ac:dyDescent="0.3">
      <c r="A6" s="30" t="s">
        <v>56</v>
      </c>
      <c r="B6" s="30" t="s">
        <v>58</v>
      </c>
      <c r="C6" s="30" t="s">
        <v>6</v>
      </c>
      <c r="D6" s="30">
        <v>57.5</v>
      </c>
      <c r="E6" s="200">
        <v>2</v>
      </c>
    </row>
    <row r="7" spans="1:13" x14ac:dyDescent="0.3">
      <c r="A7" s="1" t="s">
        <v>104</v>
      </c>
      <c r="B7" s="1" t="s">
        <v>105</v>
      </c>
      <c r="C7" s="1" t="s">
        <v>6</v>
      </c>
      <c r="D7" s="1">
        <v>56.05</v>
      </c>
    </row>
    <row r="8" spans="1:13" x14ac:dyDescent="0.3">
      <c r="A8" s="1" t="s">
        <v>56</v>
      </c>
      <c r="B8" s="1" t="s">
        <v>60</v>
      </c>
      <c r="C8" s="1" t="s">
        <v>6</v>
      </c>
      <c r="D8" s="1">
        <v>47.2</v>
      </c>
    </row>
    <row r="9" spans="1:13" x14ac:dyDescent="0.3">
      <c r="A9" s="1" t="s">
        <v>61</v>
      </c>
      <c r="B9" s="1" t="s">
        <v>62</v>
      </c>
      <c r="C9" s="1" t="s">
        <v>6</v>
      </c>
      <c r="D9" s="1">
        <v>43.66</v>
      </c>
    </row>
    <row r="10" spans="1:13" x14ac:dyDescent="0.3">
      <c r="A10" s="1" t="s">
        <v>94</v>
      </c>
      <c r="B10" s="1" t="s">
        <v>66</v>
      </c>
      <c r="C10" s="1" t="s">
        <v>6</v>
      </c>
      <c r="D10" s="1">
        <v>39.370000000000005</v>
      </c>
    </row>
    <row r="11" spans="1:13" x14ac:dyDescent="0.3">
      <c r="A11" s="1" t="s">
        <v>100</v>
      </c>
      <c r="B11" s="1" t="s">
        <v>102</v>
      </c>
      <c r="C11" s="1" t="s">
        <v>6</v>
      </c>
      <c r="D11" s="1">
        <v>34.97</v>
      </c>
    </row>
    <row r="12" spans="1:13" x14ac:dyDescent="0.3">
      <c r="A12" s="1" t="s">
        <v>56</v>
      </c>
      <c r="B12" s="1" t="s">
        <v>59</v>
      </c>
      <c r="C12" s="1" t="s">
        <v>6</v>
      </c>
      <c r="D12" s="1">
        <v>27.38</v>
      </c>
    </row>
    <row r="13" spans="1:13" x14ac:dyDescent="0.3">
      <c r="A13" s="1" t="s">
        <v>100</v>
      </c>
      <c r="B13" s="1" t="s">
        <v>101</v>
      </c>
      <c r="C13" s="1" t="s">
        <v>6</v>
      </c>
      <c r="D13" s="1">
        <v>24.13</v>
      </c>
    </row>
    <row r="14" spans="1:13" x14ac:dyDescent="0.3">
      <c r="A14" s="1" t="s">
        <v>87</v>
      </c>
      <c r="B14" s="1" t="s">
        <v>53</v>
      </c>
      <c r="C14" s="1" t="s">
        <v>6</v>
      </c>
      <c r="D14" s="1">
        <v>20.64</v>
      </c>
    </row>
    <row r="15" spans="1:13" x14ac:dyDescent="0.3">
      <c r="A15" s="1" t="s">
        <v>104</v>
      </c>
      <c r="B15" s="1" t="s">
        <v>106</v>
      </c>
      <c r="C15" s="1" t="s">
        <v>6</v>
      </c>
      <c r="D15" s="1">
        <v>17.62</v>
      </c>
    </row>
    <row r="16" spans="1:13" x14ac:dyDescent="0.3">
      <c r="A16" s="1" t="s">
        <v>93</v>
      </c>
      <c r="B16" s="1" t="s">
        <v>115</v>
      </c>
      <c r="C16" s="1" t="s">
        <v>6</v>
      </c>
      <c r="D16" s="1">
        <v>4.620000000000001</v>
      </c>
    </row>
    <row r="17" spans="1:5" x14ac:dyDescent="0.3">
      <c r="A17" s="1" t="s">
        <v>87</v>
      </c>
      <c r="B17" s="1" t="s">
        <v>123</v>
      </c>
      <c r="C17" s="1" t="s">
        <v>6</v>
      </c>
      <c r="D17" s="1">
        <v>0</v>
      </c>
    </row>
    <row r="18" spans="1:5" x14ac:dyDescent="0.3">
      <c r="A18" s="1" t="s">
        <v>56</v>
      </c>
      <c r="B18" s="1" t="s">
        <v>57</v>
      </c>
      <c r="C18" s="1" t="s">
        <v>6</v>
      </c>
      <c r="D18" s="1">
        <v>0</v>
      </c>
    </row>
    <row r="19" spans="1:5" x14ac:dyDescent="0.3">
      <c r="A19" s="1" t="s">
        <v>61</v>
      </c>
      <c r="B19" s="1" t="s">
        <v>97</v>
      </c>
      <c r="C19" s="1" t="s">
        <v>6</v>
      </c>
      <c r="D19" s="1">
        <v>0</v>
      </c>
    </row>
    <row r="20" spans="1:5" x14ac:dyDescent="0.3">
      <c r="A20" s="1" t="s">
        <v>61</v>
      </c>
      <c r="B20" s="1" t="s">
        <v>99</v>
      </c>
      <c r="C20" s="1" t="s">
        <v>6</v>
      </c>
      <c r="D20" s="1">
        <v>0</v>
      </c>
    </row>
    <row r="21" spans="1:5" x14ac:dyDescent="0.3">
      <c r="A21" s="1" t="s">
        <v>104</v>
      </c>
      <c r="B21" s="1" t="s">
        <v>72</v>
      </c>
      <c r="C21" s="1" t="s">
        <v>6</v>
      </c>
      <c r="D21" s="1">
        <v>0</v>
      </c>
    </row>
    <row r="22" spans="1:5" x14ac:dyDescent="0.3">
      <c r="A22" s="1" t="s">
        <v>100</v>
      </c>
      <c r="B22" s="1" t="s">
        <v>103</v>
      </c>
      <c r="C22" s="1" t="s">
        <v>6</v>
      </c>
      <c r="D22" s="1">
        <v>0</v>
      </c>
    </row>
    <row r="23" spans="1:5" x14ac:dyDescent="0.3">
      <c r="A23" s="1" t="s">
        <v>100</v>
      </c>
      <c r="B23" s="1" t="s">
        <v>57</v>
      </c>
      <c r="C23" s="1" t="s">
        <v>6</v>
      </c>
      <c r="D23" s="1">
        <v>0</v>
      </c>
    </row>
    <row r="24" spans="1:5" x14ac:dyDescent="0.3">
      <c r="A24" s="1" t="s">
        <v>93</v>
      </c>
      <c r="B24" s="1" t="s">
        <v>72</v>
      </c>
      <c r="C24" s="1" t="s">
        <v>6</v>
      </c>
      <c r="D24" s="1">
        <v>0</v>
      </c>
    </row>
    <row r="25" spans="1:5" x14ac:dyDescent="0.3">
      <c r="A25" s="154" t="s">
        <v>83</v>
      </c>
    </row>
    <row r="26" spans="1:5" x14ac:dyDescent="0.3">
      <c r="A26" s="28" t="s">
        <v>87</v>
      </c>
      <c r="B26" s="28" t="s">
        <v>74</v>
      </c>
      <c r="C26" s="28" t="s">
        <v>4</v>
      </c>
      <c r="D26" s="28">
        <v>62.18</v>
      </c>
      <c r="E26" s="201">
        <v>1</v>
      </c>
    </row>
    <row r="27" spans="1:5" x14ac:dyDescent="0.3">
      <c r="A27" s="30" t="s">
        <v>94</v>
      </c>
      <c r="B27" s="30" t="s">
        <v>130</v>
      </c>
      <c r="C27" s="30" t="s">
        <v>4</v>
      </c>
      <c r="D27" s="30">
        <v>58.82</v>
      </c>
      <c r="E27" s="200">
        <v>2</v>
      </c>
    </row>
    <row r="28" spans="1:5" x14ac:dyDescent="0.3">
      <c r="A28" s="1" t="s">
        <v>86</v>
      </c>
      <c r="B28" s="1" t="s">
        <v>1</v>
      </c>
      <c r="C28" s="1" t="s">
        <v>4</v>
      </c>
      <c r="D28" s="1">
        <v>43.84</v>
      </c>
    </row>
    <row r="29" spans="1:5" x14ac:dyDescent="0.3">
      <c r="A29" s="1" t="s">
        <v>104</v>
      </c>
      <c r="B29" s="1" t="s">
        <v>73</v>
      </c>
      <c r="C29" s="1" t="s">
        <v>4</v>
      </c>
      <c r="D29" s="1">
        <v>41.67</v>
      </c>
    </row>
    <row r="30" spans="1:5" x14ac:dyDescent="0.3">
      <c r="A30" s="1" t="s">
        <v>87</v>
      </c>
      <c r="B30" s="1" t="s">
        <v>54</v>
      </c>
      <c r="C30" s="1" t="s">
        <v>4</v>
      </c>
      <c r="D30" s="1">
        <v>22.619999999999997</v>
      </c>
    </row>
    <row r="31" spans="1:5" x14ac:dyDescent="0.3">
      <c r="A31" s="1" t="s">
        <v>75</v>
      </c>
      <c r="B31" s="1" t="s">
        <v>77</v>
      </c>
      <c r="C31" s="1" t="s">
        <v>4</v>
      </c>
      <c r="D31" s="1">
        <v>17.850000000000001</v>
      </c>
    </row>
    <row r="32" spans="1:5" x14ac:dyDescent="0.3">
      <c r="A32" s="1" t="s">
        <v>93</v>
      </c>
      <c r="B32" s="1" t="s">
        <v>113</v>
      </c>
      <c r="C32" s="1" t="s">
        <v>4</v>
      </c>
      <c r="D32" s="1">
        <v>13.240000000000002</v>
      </c>
    </row>
    <row r="33" spans="1:5" x14ac:dyDescent="0.3">
      <c r="A33" s="1" t="s">
        <v>63</v>
      </c>
      <c r="B33" s="1" t="s">
        <v>110</v>
      </c>
      <c r="C33" s="1" t="s">
        <v>4</v>
      </c>
      <c r="D33" s="1">
        <v>9.1999999999999993</v>
      </c>
    </row>
    <row r="34" spans="1:5" x14ac:dyDescent="0.3">
      <c r="A34" s="1" t="s">
        <v>86</v>
      </c>
      <c r="B34" s="1" t="s">
        <v>3</v>
      </c>
      <c r="C34" s="1" t="s">
        <v>4</v>
      </c>
      <c r="D34" s="1">
        <v>0</v>
      </c>
    </row>
    <row r="35" spans="1:5" x14ac:dyDescent="0.3">
      <c r="A35" s="1" t="s">
        <v>63</v>
      </c>
      <c r="B35" s="1" t="s">
        <v>64</v>
      </c>
      <c r="C35" s="1" t="s">
        <v>4</v>
      </c>
      <c r="D35" s="1">
        <v>0</v>
      </c>
    </row>
    <row r="36" spans="1:5" x14ac:dyDescent="0.3">
      <c r="A36" s="1" t="s">
        <v>63</v>
      </c>
      <c r="B36" s="1" t="s">
        <v>111</v>
      </c>
      <c r="C36" s="1" t="s">
        <v>4</v>
      </c>
      <c r="D36" s="1">
        <v>0</v>
      </c>
    </row>
    <row r="37" spans="1:5" x14ac:dyDescent="0.3">
      <c r="A37" s="1" t="s">
        <v>75</v>
      </c>
      <c r="B37" s="1" t="s">
        <v>108</v>
      </c>
      <c r="C37" s="1" t="s">
        <v>4</v>
      </c>
      <c r="D37" s="1">
        <v>0</v>
      </c>
    </row>
    <row r="38" spans="1:5" x14ac:dyDescent="0.3">
      <c r="A38" s="154" t="s">
        <v>84</v>
      </c>
    </row>
    <row r="39" spans="1:5" x14ac:dyDescent="0.3">
      <c r="A39" s="28" t="s">
        <v>78</v>
      </c>
      <c r="B39" s="28" t="s">
        <v>79</v>
      </c>
      <c r="C39" s="28" t="s">
        <v>5</v>
      </c>
      <c r="D39" s="28">
        <v>50.26</v>
      </c>
      <c r="E39" s="201">
        <v>1</v>
      </c>
    </row>
    <row r="40" spans="1:5" x14ac:dyDescent="0.3">
      <c r="A40" s="30" t="s">
        <v>86</v>
      </c>
      <c r="B40" s="30" t="s">
        <v>2</v>
      </c>
      <c r="C40" s="30" t="s">
        <v>5</v>
      </c>
      <c r="D40" s="30">
        <v>40.369999999999997</v>
      </c>
      <c r="E40" s="200">
        <v>2</v>
      </c>
    </row>
    <row r="41" spans="1:5" x14ac:dyDescent="0.3">
      <c r="A41" s="1" t="s">
        <v>75</v>
      </c>
      <c r="B41" s="1" t="s">
        <v>109</v>
      </c>
      <c r="C41" s="1" t="s">
        <v>5</v>
      </c>
      <c r="D41" s="1">
        <v>36.129999999999995</v>
      </c>
    </row>
    <row r="42" spans="1:5" x14ac:dyDescent="0.3">
      <c r="A42" s="1" t="s">
        <v>61</v>
      </c>
      <c r="B42" s="1" t="s">
        <v>98</v>
      </c>
      <c r="C42" s="1" t="s">
        <v>5</v>
      </c>
      <c r="D42" s="1">
        <v>20.95</v>
      </c>
    </row>
    <row r="43" spans="1:5" x14ac:dyDescent="0.3">
      <c r="A43" s="1" t="s">
        <v>75</v>
      </c>
      <c r="B43" s="1" t="s">
        <v>107</v>
      </c>
      <c r="C43" s="1" t="s">
        <v>5</v>
      </c>
      <c r="D43" s="1">
        <v>16.95</v>
      </c>
    </row>
    <row r="44" spans="1:5" x14ac:dyDescent="0.3">
      <c r="A44" s="1" t="s">
        <v>93</v>
      </c>
      <c r="B44" s="1" t="s">
        <v>114</v>
      </c>
      <c r="C44" s="1" t="s">
        <v>5</v>
      </c>
      <c r="D44" s="1">
        <v>4.0300000000000011</v>
      </c>
    </row>
    <row r="45" spans="1:5" x14ac:dyDescent="0.3">
      <c r="A45" s="1" t="s">
        <v>94</v>
      </c>
      <c r="B45" s="1" t="s">
        <v>65</v>
      </c>
      <c r="C45" s="1" t="s">
        <v>5</v>
      </c>
      <c r="D45" s="1">
        <v>0</v>
      </c>
    </row>
    <row r="46" spans="1:5" x14ac:dyDescent="0.3">
      <c r="A46" s="1" t="s">
        <v>86</v>
      </c>
      <c r="B46" s="1" t="s">
        <v>76</v>
      </c>
      <c r="C46" s="1" t="s">
        <v>5</v>
      </c>
      <c r="D46" s="1">
        <v>0</v>
      </c>
    </row>
    <row r="47" spans="1:5" x14ac:dyDescent="0.3">
      <c r="A47" s="1" t="s">
        <v>63</v>
      </c>
      <c r="B47" s="1" t="s">
        <v>79</v>
      </c>
      <c r="C47" s="1" t="s">
        <v>5</v>
      </c>
      <c r="D47" s="1">
        <v>0</v>
      </c>
    </row>
    <row r="48" spans="1:5" x14ac:dyDescent="0.3">
      <c r="A48" s="1" t="s">
        <v>78</v>
      </c>
      <c r="B48" s="1" t="s">
        <v>116</v>
      </c>
      <c r="C48" s="1" t="s">
        <v>5</v>
      </c>
      <c r="D48" s="1">
        <v>0</v>
      </c>
    </row>
    <row r="49" spans="1:19" x14ac:dyDescent="0.3">
      <c r="A49" s="1" t="s">
        <v>78</v>
      </c>
      <c r="B49" s="1" t="s">
        <v>117</v>
      </c>
      <c r="C49" s="1" t="s">
        <v>5</v>
      </c>
      <c r="D49" s="1">
        <v>0</v>
      </c>
    </row>
    <row r="50" spans="1:19" x14ac:dyDescent="0.3">
      <c r="A50" s="1" t="s">
        <v>78</v>
      </c>
      <c r="B50" s="1" t="s">
        <v>129</v>
      </c>
      <c r="C50" s="1" t="s">
        <v>5</v>
      </c>
      <c r="D50" s="1">
        <v>0</v>
      </c>
    </row>
    <row r="51" spans="1:19" x14ac:dyDescent="0.3">
      <c r="A51" s="4"/>
      <c r="B51" s="4"/>
      <c r="C51" s="4"/>
      <c r="D51" s="4"/>
      <c r="E51" s="4"/>
    </row>
    <row r="52" spans="1:19" x14ac:dyDescent="0.3">
      <c r="A52" s="4"/>
      <c r="B52" s="4"/>
      <c r="C52" s="4"/>
      <c r="D52" s="4"/>
      <c r="E52" s="4"/>
    </row>
    <row r="55" spans="1:19" ht="16.2" thickBot="1" x14ac:dyDescent="0.35">
      <c r="A55" s="117" t="str">
        <f>'Maitland BLK'!A4</f>
        <v>Maitland Black</v>
      </c>
    </row>
    <row r="56" spans="1:19" ht="15" thickBot="1" x14ac:dyDescent="0.35">
      <c r="A56" s="166" t="str" cm="1">
        <f t="array" ref="A56:S60">'Maitland BLK'!A61:S65</f>
        <v>Skill at Arms</v>
      </c>
      <c r="B56" s="163" t="str">
        <v>Jump</v>
      </c>
      <c r="C56" s="163" t="str">
        <v>Balloon</v>
      </c>
      <c r="D56" s="163" t="str">
        <v>Jump</v>
      </c>
      <c r="E56" s="163" t="str">
        <v>Balloon</v>
      </c>
      <c r="F56" s="163" t="str">
        <v>Balloon</v>
      </c>
      <c r="G56" s="163" t="str">
        <v>Drill</v>
      </c>
      <c r="H56" s="163" t="str">
        <v>Head</v>
      </c>
      <c r="I56" s="163" t="str">
        <v>Head</v>
      </c>
      <c r="J56" s="163" t="str">
        <v>Dummy</v>
      </c>
      <c r="K56" s="163" t="str">
        <v>Drill</v>
      </c>
      <c r="L56" s="163" t="str">
        <v>Ring</v>
      </c>
      <c r="M56" s="163" t="str">
        <v>Ring</v>
      </c>
      <c r="N56" s="163" t="str">
        <v xml:space="preserve">Peg </v>
      </c>
      <c r="O56" s="180" t="str">
        <v>Drill</v>
      </c>
      <c r="P56" s="163" t="str">
        <v>Total</v>
      </c>
      <c r="Q56" s="164" t="str">
        <v>Time</v>
      </c>
      <c r="R56" s="49" t="str">
        <v>Minus Fault</v>
      </c>
      <c r="S56" s="49" t="str">
        <v>TOTAL</v>
      </c>
    </row>
    <row r="57" spans="1:19" ht="15" thickBot="1" x14ac:dyDescent="0.35">
      <c r="A57" s="3" t="str">
        <v>Cameron Ninness</v>
      </c>
      <c r="B57" s="3">
        <v>3</v>
      </c>
      <c r="C57" s="3">
        <v>6</v>
      </c>
      <c r="D57" s="3">
        <v>3</v>
      </c>
      <c r="E57" s="3">
        <v>6</v>
      </c>
      <c r="F57" s="3">
        <v>6</v>
      </c>
      <c r="G57" s="3">
        <v>2</v>
      </c>
      <c r="H57" s="3">
        <v>6</v>
      </c>
      <c r="I57" s="3">
        <v>6</v>
      </c>
      <c r="J57" s="3">
        <v>6</v>
      </c>
      <c r="K57" s="3">
        <v>3</v>
      </c>
      <c r="L57" s="3">
        <v>6</v>
      </c>
      <c r="M57" s="3">
        <v>6</v>
      </c>
      <c r="N57" s="5">
        <v>6</v>
      </c>
      <c r="O57" s="178">
        <v>3</v>
      </c>
      <c r="P57" s="159">
        <v>68</v>
      </c>
      <c r="Q57" s="5">
        <v>55.82</v>
      </c>
      <c r="R57" s="178">
        <v>5.82</v>
      </c>
      <c r="S57" s="56">
        <v>62.18</v>
      </c>
    </row>
    <row r="58" spans="1:19" ht="15" thickBot="1" x14ac:dyDescent="0.35">
      <c r="A58" s="1" t="str">
        <v>Jamie Banister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2">
        <v>0</v>
      </c>
      <c r="O58" s="178">
        <v>0</v>
      </c>
      <c r="P58" s="56">
        <v>0</v>
      </c>
      <c r="Q58" s="2">
        <v>0</v>
      </c>
      <c r="R58" s="178">
        <v>0</v>
      </c>
      <c r="S58" s="56">
        <v>0</v>
      </c>
    </row>
    <row r="59" spans="1:19" ht="15" thickBot="1" x14ac:dyDescent="0.35">
      <c r="A59" s="1" t="str">
        <v>Phil Logue</v>
      </c>
      <c r="B59" s="1">
        <v>3</v>
      </c>
      <c r="C59" s="1">
        <v>6</v>
      </c>
      <c r="D59" s="1">
        <v>3</v>
      </c>
      <c r="E59" s="1">
        <v>6</v>
      </c>
      <c r="F59" s="1">
        <v>6</v>
      </c>
      <c r="G59" s="1">
        <v>1.5</v>
      </c>
      <c r="H59" s="1">
        <v>0</v>
      </c>
      <c r="I59" s="1">
        <v>0</v>
      </c>
      <c r="J59" s="1">
        <v>6</v>
      </c>
      <c r="K59" s="1">
        <v>0.5</v>
      </c>
      <c r="L59" s="1">
        <v>0</v>
      </c>
      <c r="M59" s="1">
        <v>0</v>
      </c>
      <c r="N59" s="2">
        <v>6</v>
      </c>
      <c r="O59" s="178">
        <v>0.5</v>
      </c>
      <c r="P59" s="160">
        <v>38.5</v>
      </c>
      <c r="Q59" s="2" t="str">
        <v>1.05.88</v>
      </c>
      <c r="R59" s="178">
        <v>15.88</v>
      </c>
      <c r="S59" s="56">
        <v>22.619999999999997</v>
      </c>
    </row>
    <row r="60" spans="1:19" ht="15" thickBot="1" x14ac:dyDescent="0.35">
      <c r="A60" s="1" t="str">
        <v>Michelle Gorey</v>
      </c>
      <c r="B60" s="1">
        <v>3</v>
      </c>
      <c r="C60" s="1">
        <v>6</v>
      </c>
      <c r="D60" s="1">
        <v>3</v>
      </c>
      <c r="E60" s="1">
        <v>0</v>
      </c>
      <c r="F60" s="1">
        <v>6</v>
      </c>
      <c r="G60" s="1">
        <v>2</v>
      </c>
      <c r="H60" s="1">
        <v>0</v>
      </c>
      <c r="I60" s="1">
        <v>0</v>
      </c>
      <c r="J60" s="1">
        <v>3</v>
      </c>
      <c r="K60" s="1">
        <v>2</v>
      </c>
      <c r="L60" s="1">
        <v>0</v>
      </c>
      <c r="M60" s="1">
        <v>0</v>
      </c>
      <c r="N60" s="2">
        <v>6</v>
      </c>
      <c r="O60" s="178">
        <v>2</v>
      </c>
      <c r="P60" s="56">
        <v>33</v>
      </c>
      <c r="Q60" s="2" t="str">
        <v>1.02.36</v>
      </c>
      <c r="R60" s="178">
        <v>12.36</v>
      </c>
      <c r="S60" s="161">
        <v>20.64</v>
      </c>
    </row>
    <row r="63" spans="1:19" ht="16.2" thickBot="1" x14ac:dyDescent="0.35">
      <c r="A63" s="156" t="str">
        <f>'Tamworth '!A4</f>
        <v>Tamworth</v>
      </c>
    </row>
    <row r="64" spans="1:19" ht="15" thickBot="1" x14ac:dyDescent="0.35">
      <c r="A64" s="162" t="str" cm="1">
        <f t="array" ref="A64:S68">'Tamworth '!A60:S64</f>
        <v>Skill at Arms</v>
      </c>
      <c r="B64" s="163" t="str">
        <v>Jump</v>
      </c>
      <c r="C64" s="163" t="str">
        <v>Balloon</v>
      </c>
      <c r="D64" s="163" t="str">
        <v>Jump</v>
      </c>
      <c r="E64" s="163" t="str">
        <v>Balloon</v>
      </c>
      <c r="F64" s="163" t="str">
        <v>Balloon</v>
      </c>
      <c r="G64" s="163" t="str">
        <v>Drill</v>
      </c>
      <c r="H64" s="163" t="str">
        <v>Head</v>
      </c>
      <c r="I64" s="163" t="str">
        <v>Head</v>
      </c>
      <c r="J64" s="163" t="str">
        <v>Dummy</v>
      </c>
      <c r="K64" s="163" t="str">
        <v>Drill</v>
      </c>
      <c r="L64" s="163" t="str">
        <v>Ring</v>
      </c>
      <c r="M64" s="163" t="str">
        <v>Ring</v>
      </c>
      <c r="N64" s="163" t="str">
        <v xml:space="preserve">Peg </v>
      </c>
      <c r="O64" s="180" t="str">
        <v>Drill</v>
      </c>
      <c r="P64" s="163" t="str">
        <v>Total</v>
      </c>
      <c r="Q64" s="164" t="str">
        <v>Time</v>
      </c>
      <c r="R64" s="49" t="str">
        <v>Minus Fault</v>
      </c>
      <c r="S64" s="51" t="str">
        <v>TOTAL</v>
      </c>
    </row>
    <row r="65" spans="1:19" ht="15" thickBot="1" x14ac:dyDescent="0.35">
      <c r="A65" s="3" t="str">
        <v>Todd Carey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5">
        <v>0</v>
      </c>
      <c r="O65" s="178">
        <v>0</v>
      </c>
      <c r="P65" s="159">
        <v>0</v>
      </c>
      <c r="Q65" s="5">
        <v>0</v>
      </c>
      <c r="R65" s="178">
        <v>0</v>
      </c>
      <c r="S65" s="56">
        <v>0</v>
      </c>
    </row>
    <row r="66" spans="1:19" ht="15" thickBot="1" x14ac:dyDescent="0.35">
      <c r="A66" s="1" t="str">
        <v>Barry Biffin</v>
      </c>
      <c r="B66" s="1">
        <v>3</v>
      </c>
      <c r="C66" s="1">
        <v>0</v>
      </c>
      <c r="D66" s="1">
        <v>3</v>
      </c>
      <c r="E66" s="1">
        <v>6</v>
      </c>
      <c r="F66" s="1">
        <v>6</v>
      </c>
      <c r="G66" s="1">
        <v>1</v>
      </c>
      <c r="H66" s="1">
        <v>0</v>
      </c>
      <c r="I66" s="1">
        <v>6</v>
      </c>
      <c r="J66" s="1">
        <v>6</v>
      </c>
      <c r="K66" s="1">
        <v>2</v>
      </c>
      <c r="L66" s="1">
        <v>6</v>
      </c>
      <c r="M66" s="1">
        <v>0</v>
      </c>
      <c r="N66" s="2">
        <v>6</v>
      </c>
      <c r="O66" s="178">
        <v>2.5</v>
      </c>
      <c r="P66" s="56">
        <v>47.5</v>
      </c>
      <c r="Q66" s="2" t="str">
        <v>1.10.12</v>
      </c>
      <c r="R66" s="178">
        <v>20.12</v>
      </c>
      <c r="S66" s="56">
        <v>27.38</v>
      </c>
    </row>
    <row r="67" spans="1:19" ht="15" thickBot="1" x14ac:dyDescent="0.35">
      <c r="A67" s="1" t="str">
        <v>Scott Miller</v>
      </c>
      <c r="B67" s="1">
        <v>3</v>
      </c>
      <c r="C67" s="1">
        <v>6</v>
      </c>
      <c r="D67" s="1">
        <v>3</v>
      </c>
      <c r="E67" s="1">
        <v>6</v>
      </c>
      <c r="F67" s="1">
        <v>6</v>
      </c>
      <c r="G67" s="1">
        <v>3</v>
      </c>
      <c r="H67" s="1">
        <v>6</v>
      </c>
      <c r="I67" s="1">
        <v>0</v>
      </c>
      <c r="J67" s="1">
        <v>3</v>
      </c>
      <c r="K67" s="1">
        <v>1</v>
      </c>
      <c r="L67" s="1">
        <v>6</v>
      </c>
      <c r="M67" s="1">
        <v>6</v>
      </c>
      <c r="N67" s="2">
        <v>6</v>
      </c>
      <c r="O67" s="178">
        <v>2.5</v>
      </c>
      <c r="P67" s="160">
        <v>57.5</v>
      </c>
      <c r="Q67" s="2">
        <v>47.24</v>
      </c>
      <c r="R67" s="178">
        <v>0</v>
      </c>
      <c r="S67" s="56">
        <v>57.5</v>
      </c>
    </row>
    <row r="68" spans="1:19" ht="15" thickBot="1" x14ac:dyDescent="0.35">
      <c r="A68" s="1" t="str">
        <v>Bryson Roser</v>
      </c>
      <c r="B68" s="1">
        <v>0</v>
      </c>
      <c r="C68" s="1">
        <v>6</v>
      </c>
      <c r="D68" s="1">
        <v>3</v>
      </c>
      <c r="E68" s="1">
        <v>6</v>
      </c>
      <c r="F68" s="1">
        <v>6</v>
      </c>
      <c r="G68" s="1">
        <v>0</v>
      </c>
      <c r="H68" s="1">
        <v>6</v>
      </c>
      <c r="I68" s="1">
        <v>6</v>
      </c>
      <c r="J68" s="1">
        <v>6</v>
      </c>
      <c r="K68" s="1">
        <v>3</v>
      </c>
      <c r="L68" s="1">
        <v>6</v>
      </c>
      <c r="M68" s="1">
        <v>6</v>
      </c>
      <c r="N68" s="2">
        <v>6</v>
      </c>
      <c r="O68" s="178">
        <v>2.5</v>
      </c>
      <c r="P68" s="56">
        <v>62.5</v>
      </c>
      <c r="Q68" s="2" t="str">
        <v>1.05.30</v>
      </c>
      <c r="R68" s="178">
        <v>15.3</v>
      </c>
      <c r="S68" s="56">
        <v>47.2</v>
      </c>
    </row>
    <row r="71" spans="1:19" ht="16.2" thickBot="1" x14ac:dyDescent="0.35">
      <c r="A71" s="156" t="str">
        <f>'Hunter Valley'!A4</f>
        <v>Hunter Valley</v>
      </c>
    </row>
    <row r="72" spans="1:19" ht="15" thickBot="1" x14ac:dyDescent="0.35">
      <c r="A72" s="162" t="str" cm="1">
        <f t="array" ref="A72:S76">'Hunter Valley'!A61:S65</f>
        <v>Skill at Arms</v>
      </c>
      <c r="B72" s="163" t="str">
        <v>Jump</v>
      </c>
      <c r="C72" s="163" t="str">
        <v>Balloon</v>
      </c>
      <c r="D72" s="163" t="str">
        <v>Jump</v>
      </c>
      <c r="E72" s="163" t="str">
        <v>Balloon</v>
      </c>
      <c r="F72" s="163" t="str">
        <v>Balloon</v>
      </c>
      <c r="G72" s="163" t="str">
        <v>Drill</v>
      </c>
      <c r="H72" s="163" t="str">
        <v>Head</v>
      </c>
      <c r="I72" s="163" t="str">
        <v>Head</v>
      </c>
      <c r="J72" s="163" t="str">
        <v>Dummy</v>
      </c>
      <c r="K72" s="163" t="str">
        <v>Drill</v>
      </c>
      <c r="L72" s="163" t="str">
        <v>Ring</v>
      </c>
      <c r="M72" s="163" t="str">
        <v>Ring</v>
      </c>
      <c r="N72" s="165" t="str">
        <v xml:space="preserve">Peg </v>
      </c>
      <c r="O72" s="49" t="str">
        <v>Drill</v>
      </c>
      <c r="P72" s="169" t="str">
        <v>Total</v>
      </c>
      <c r="Q72" s="165" t="str">
        <v>Time</v>
      </c>
      <c r="R72" s="50" t="str">
        <v>Minus Fault</v>
      </c>
      <c r="S72" s="56" t="str">
        <v>TOTAL</v>
      </c>
    </row>
    <row r="73" spans="1:19" ht="15" thickBot="1" x14ac:dyDescent="0.35">
      <c r="A73" s="3" t="str">
        <v>Steve Ninness</v>
      </c>
      <c r="B73" s="3">
        <v>3</v>
      </c>
      <c r="C73" s="3">
        <v>6</v>
      </c>
      <c r="D73" s="3">
        <v>3</v>
      </c>
      <c r="E73" s="3">
        <v>6</v>
      </c>
      <c r="F73" s="3">
        <v>6</v>
      </c>
      <c r="G73" s="3">
        <v>2.5</v>
      </c>
      <c r="H73" s="3">
        <v>6</v>
      </c>
      <c r="I73" s="3">
        <v>6</v>
      </c>
      <c r="J73" s="3">
        <v>6</v>
      </c>
      <c r="K73" s="3">
        <v>2.5</v>
      </c>
      <c r="L73" s="3">
        <v>0</v>
      </c>
      <c r="M73" s="3">
        <v>0</v>
      </c>
      <c r="N73" s="5">
        <v>6</v>
      </c>
      <c r="O73" s="178">
        <v>2.5</v>
      </c>
      <c r="P73" s="56">
        <v>55.5</v>
      </c>
      <c r="Q73" s="5" t="str">
        <v>1.01.84</v>
      </c>
      <c r="R73" s="178">
        <v>11.84</v>
      </c>
      <c r="S73" s="56">
        <v>43.66</v>
      </c>
    </row>
    <row r="74" spans="1:19" ht="15" thickBot="1" x14ac:dyDescent="0.35">
      <c r="A74" s="1" t="str">
        <v>Katrina McIntyre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2">
        <v>0</v>
      </c>
      <c r="O74" s="178">
        <v>0</v>
      </c>
      <c r="P74" s="160">
        <v>0</v>
      </c>
      <c r="Q74" s="2">
        <v>0</v>
      </c>
      <c r="R74" s="178">
        <v>0</v>
      </c>
      <c r="S74" s="56">
        <v>0</v>
      </c>
    </row>
    <row r="75" spans="1:19" ht="15" thickBot="1" x14ac:dyDescent="0.35">
      <c r="A75" s="1" t="str">
        <v>Casey McIntyre</v>
      </c>
      <c r="B75" s="1">
        <v>3</v>
      </c>
      <c r="C75" s="1">
        <v>6</v>
      </c>
      <c r="D75" s="1">
        <v>3</v>
      </c>
      <c r="E75" s="1">
        <v>0</v>
      </c>
      <c r="F75" s="1">
        <v>6</v>
      </c>
      <c r="G75" s="1">
        <v>1.5</v>
      </c>
      <c r="H75" s="1">
        <v>6</v>
      </c>
      <c r="I75" s="1">
        <v>6</v>
      </c>
      <c r="J75" s="1">
        <v>3</v>
      </c>
      <c r="K75" s="1">
        <v>1</v>
      </c>
      <c r="L75" s="1">
        <v>0</v>
      </c>
      <c r="M75" s="1">
        <v>0</v>
      </c>
      <c r="N75" s="2">
        <v>0</v>
      </c>
      <c r="O75" s="178">
        <v>2</v>
      </c>
      <c r="P75" s="56">
        <v>37.5</v>
      </c>
      <c r="Q75" s="2" t="str">
        <v>1.06.55</v>
      </c>
      <c r="R75" s="178">
        <v>16.55</v>
      </c>
      <c r="S75" s="56">
        <v>20.95</v>
      </c>
    </row>
    <row r="76" spans="1:19" ht="15" thickBot="1" x14ac:dyDescent="0.35">
      <c r="A76" s="1" t="str">
        <v>Andrew McIntyre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2">
        <v>0</v>
      </c>
      <c r="O76" s="178">
        <v>0</v>
      </c>
      <c r="P76" s="161">
        <v>0</v>
      </c>
      <c r="Q76" s="2">
        <v>0</v>
      </c>
      <c r="R76" s="178">
        <v>0</v>
      </c>
      <c r="S76" s="56">
        <v>0</v>
      </c>
    </row>
    <row r="79" spans="1:19" ht="16.2" thickBot="1" x14ac:dyDescent="0.35">
      <c r="A79" s="156" t="str">
        <f>'Tam Light Horse'!A4</f>
        <v>Tamworth Light Horse</v>
      </c>
    </row>
    <row r="80" spans="1:19" ht="15" thickBot="1" x14ac:dyDescent="0.35">
      <c r="A80" s="162" t="str" cm="1">
        <f t="array" ref="A80:S84">'Tam Light Horse'!A60:S64</f>
        <v>Skill at Arms</v>
      </c>
      <c r="B80" s="163" t="str">
        <v>Jump</v>
      </c>
      <c r="C80" s="163" t="str">
        <v>Balloon</v>
      </c>
      <c r="D80" s="163" t="str">
        <v>Jump</v>
      </c>
      <c r="E80" s="163" t="str">
        <v>Balloon</v>
      </c>
      <c r="F80" s="163" t="str">
        <v>Balloon</v>
      </c>
      <c r="G80" s="163" t="str">
        <v>Drill</v>
      </c>
      <c r="H80" s="163" t="str">
        <v>Head</v>
      </c>
      <c r="I80" s="163" t="str">
        <v>Head</v>
      </c>
      <c r="J80" s="163" t="str">
        <v>Dummy</v>
      </c>
      <c r="K80" s="163" t="str">
        <v>Drill</v>
      </c>
      <c r="L80" s="163" t="str">
        <v>Ring</v>
      </c>
      <c r="M80" s="163" t="str">
        <v>Ring</v>
      </c>
      <c r="N80" s="165" t="str">
        <v xml:space="preserve">Peg </v>
      </c>
      <c r="O80" s="51" t="str">
        <v>Drill</v>
      </c>
      <c r="P80" s="56" t="str">
        <v>Total</v>
      </c>
      <c r="Q80" s="170" t="str">
        <v>Time</v>
      </c>
      <c r="R80" s="159" t="str">
        <v>Minus Fault</v>
      </c>
      <c r="S80" s="56" t="str">
        <v>TOTAL</v>
      </c>
    </row>
    <row r="81" spans="1:19" ht="15" thickBot="1" x14ac:dyDescent="0.35">
      <c r="A81" s="3" t="str">
        <v>Mike Rowland</v>
      </c>
      <c r="B81" s="3">
        <v>3</v>
      </c>
      <c r="C81" s="3">
        <v>6</v>
      </c>
      <c r="D81" s="3">
        <v>3</v>
      </c>
      <c r="E81" s="3">
        <v>6</v>
      </c>
      <c r="F81" s="3">
        <v>6</v>
      </c>
      <c r="G81" s="3">
        <v>2</v>
      </c>
      <c r="H81" s="3">
        <v>6</v>
      </c>
      <c r="I81" s="3">
        <v>6</v>
      </c>
      <c r="J81" s="3">
        <v>6</v>
      </c>
      <c r="K81" s="3">
        <v>2.5</v>
      </c>
      <c r="L81" s="3">
        <v>6</v>
      </c>
      <c r="M81" s="3">
        <v>0</v>
      </c>
      <c r="N81" s="5">
        <v>2</v>
      </c>
      <c r="O81" s="179">
        <v>1.5</v>
      </c>
      <c r="P81" s="160">
        <v>56</v>
      </c>
      <c r="Q81" s="2" t="str">
        <v>1.06.63</v>
      </c>
      <c r="R81" s="178">
        <v>16.63</v>
      </c>
      <c r="S81" s="56">
        <v>39.370000000000005</v>
      </c>
    </row>
    <row r="82" spans="1:19" ht="15" thickBot="1" x14ac:dyDescent="0.35">
      <c r="A82" s="1" t="str">
        <v>Sam Collett</v>
      </c>
      <c r="B82" s="1">
        <v>3</v>
      </c>
      <c r="C82" s="1">
        <v>6</v>
      </c>
      <c r="D82" s="1">
        <v>3</v>
      </c>
      <c r="E82" s="1">
        <v>6</v>
      </c>
      <c r="F82" s="1">
        <v>6</v>
      </c>
      <c r="G82" s="1">
        <v>2.5</v>
      </c>
      <c r="H82" s="1">
        <v>6</v>
      </c>
      <c r="I82" s="1">
        <v>6</v>
      </c>
      <c r="J82" s="1">
        <v>6</v>
      </c>
      <c r="K82" s="1">
        <v>3</v>
      </c>
      <c r="L82" s="1">
        <v>6</v>
      </c>
      <c r="M82" s="1">
        <v>0</v>
      </c>
      <c r="N82" s="2">
        <v>6</v>
      </c>
      <c r="O82" s="178">
        <v>3</v>
      </c>
      <c r="P82" s="56">
        <v>62.5</v>
      </c>
      <c r="Q82" s="2">
        <v>52.03</v>
      </c>
      <c r="R82" s="178">
        <v>2.0299999999999998</v>
      </c>
      <c r="S82" s="160">
        <v>60.47</v>
      </c>
    </row>
    <row r="83" spans="1:19" ht="15" thickBot="1" x14ac:dyDescent="0.35">
      <c r="A83" s="1" t="str">
        <v>Ben Logue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2">
        <v>0</v>
      </c>
      <c r="O83" s="178">
        <v>0</v>
      </c>
      <c r="P83" s="160">
        <v>0</v>
      </c>
      <c r="Q83" s="2">
        <v>0</v>
      </c>
      <c r="R83" s="178">
        <v>0</v>
      </c>
      <c r="S83" s="56">
        <v>0</v>
      </c>
    </row>
    <row r="84" spans="1:19" ht="15" thickBot="1" x14ac:dyDescent="0.35">
      <c r="A84" s="1" t="str">
        <v>David Thurn</v>
      </c>
      <c r="B84" s="1">
        <v>3</v>
      </c>
      <c r="C84" s="1">
        <v>6</v>
      </c>
      <c r="D84" s="1">
        <v>3</v>
      </c>
      <c r="E84" s="1">
        <v>6</v>
      </c>
      <c r="F84" s="1">
        <v>6</v>
      </c>
      <c r="G84" s="1">
        <v>2.5</v>
      </c>
      <c r="H84" s="1">
        <v>6</v>
      </c>
      <c r="I84" s="1">
        <v>6</v>
      </c>
      <c r="J84" s="1">
        <v>6</v>
      </c>
      <c r="K84" s="1">
        <v>3</v>
      </c>
      <c r="L84" s="1">
        <v>6</v>
      </c>
      <c r="M84" s="1">
        <v>0</v>
      </c>
      <c r="N84" s="2">
        <v>6</v>
      </c>
      <c r="O84" s="178">
        <v>3</v>
      </c>
      <c r="P84" s="56">
        <v>62.5</v>
      </c>
      <c r="Q84" s="2">
        <v>53.68</v>
      </c>
      <c r="R84" s="178">
        <v>3.68</v>
      </c>
      <c r="S84" s="56">
        <v>58.82</v>
      </c>
    </row>
    <row r="87" spans="1:19" ht="16.2" thickBot="1" x14ac:dyDescent="0.35">
      <c r="A87" s="156" t="str">
        <f>'NE Victoria'!A4</f>
        <v xml:space="preserve">NE Victoria </v>
      </c>
    </row>
    <row r="88" spans="1:19" ht="15" thickBot="1" x14ac:dyDescent="0.35">
      <c r="A88" s="162" t="str" cm="1">
        <f t="array" ref="A88:S92">'NE Victoria'!A60:S64</f>
        <v>Skill at Arms</v>
      </c>
      <c r="B88" s="163" t="str">
        <v>Jump</v>
      </c>
      <c r="C88" s="163" t="str">
        <v>Balloon</v>
      </c>
      <c r="D88" s="163" t="str">
        <v>Jump</v>
      </c>
      <c r="E88" s="163" t="str">
        <v>Balloon</v>
      </c>
      <c r="F88" s="163" t="str">
        <v>Balloon</v>
      </c>
      <c r="G88" s="163" t="str">
        <v>Drill</v>
      </c>
      <c r="H88" s="163" t="str">
        <v>Head</v>
      </c>
      <c r="I88" s="163" t="str">
        <v>Head</v>
      </c>
      <c r="J88" s="163" t="str">
        <v>Dummy</v>
      </c>
      <c r="K88" s="163" t="str">
        <v>Drill</v>
      </c>
      <c r="L88" s="163" t="str">
        <v>Ring</v>
      </c>
      <c r="M88" s="163" t="str">
        <v>Ring</v>
      </c>
      <c r="N88" s="165" t="str">
        <v xml:space="preserve">Peg </v>
      </c>
      <c r="O88" s="49" t="str">
        <v>Drill</v>
      </c>
      <c r="P88" s="169" t="str">
        <v>Total</v>
      </c>
      <c r="Q88" s="163" t="str">
        <v>Time</v>
      </c>
      <c r="R88" s="49" t="str">
        <v>Minus Fault</v>
      </c>
      <c r="S88" s="49" t="str">
        <v>TOTAL</v>
      </c>
    </row>
    <row r="89" spans="1:19" ht="15" thickBot="1" x14ac:dyDescent="0.35">
      <c r="A89" s="3" t="str">
        <v>Aedan Staats</v>
      </c>
      <c r="B89" s="3">
        <v>3</v>
      </c>
      <c r="C89" s="3">
        <v>6</v>
      </c>
      <c r="D89" s="3">
        <v>3</v>
      </c>
      <c r="E89" s="3">
        <v>6</v>
      </c>
      <c r="F89" s="3">
        <v>6</v>
      </c>
      <c r="G89" s="3">
        <v>2.5</v>
      </c>
      <c r="H89" s="3">
        <v>6</v>
      </c>
      <c r="I89" s="3">
        <v>6</v>
      </c>
      <c r="J89" s="3">
        <v>3</v>
      </c>
      <c r="K89" s="3">
        <v>3</v>
      </c>
      <c r="L89" s="3">
        <v>0</v>
      </c>
      <c r="M89" s="3">
        <v>6</v>
      </c>
      <c r="N89" s="5">
        <v>6</v>
      </c>
      <c r="O89" s="178">
        <v>2.5</v>
      </c>
      <c r="P89" s="160">
        <v>59</v>
      </c>
      <c r="Q89" s="5">
        <v>52.95</v>
      </c>
      <c r="R89" s="178">
        <v>2.95</v>
      </c>
      <c r="S89" s="56">
        <v>56.05</v>
      </c>
    </row>
    <row r="90" spans="1:19" ht="15" thickBot="1" x14ac:dyDescent="0.35">
      <c r="A90" s="1" t="str">
        <v>Donna Davidson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2">
        <v>0</v>
      </c>
      <c r="O90" s="178">
        <v>0</v>
      </c>
      <c r="P90" s="56">
        <v>0</v>
      </c>
      <c r="Q90" s="2">
        <v>0</v>
      </c>
      <c r="R90" s="178">
        <v>0</v>
      </c>
      <c r="S90" s="160">
        <v>0</v>
      </c>
    </row>
    <row r="91" spans="1:19" ht="15" thickBot="1" x14ac:dyDescent="0.35">
      <c r="A91" s="1" t="str">
        <v>Christine Staats</v>
      </c>
      <c r="B91" s="1">
        <v>3</v>
      </c>
      <c r="C91" s="1">
        <v>6</v>
      </c>
      <c r="D91" s="1">
        <v>3</v>
      </c>
      <c r="E91" s="1">
        <v>6</v>
      </c>
      <c r="F91" s="1">
        <v>6</v>
      </c>
      <c r="G91" s="1">
        <v>2</v>
      </c>
      <c r="H91" s="1">
        <v>0</v>
      </c>
      <c r="I91" s="1">
        <v>0</v>
      </c>
      <c r="J91" s="1">
        <v>6</v>
      </c>
      <c r="K91" s="1">
        <v>1</v>
      </c>
      <c r="L91" s="1">
        <v>6</v>
      </c>
      <c r="M91" s="1">
        <v>0</v>
      </c>
      <c r="N91" s="2">
        <v>4</v>
      </c>
      <c r="O91" s="178">
        <v>2</v>
      </c>
      <c r="P91" s="160">
        <v>45</v>
      </c>
      <c r="Q91" s="2">
        <v>53.33</v>
      </c>
      <c r="R91" s="178">
        <v>3.33</v>
      </c>
      <c r="S91" s="56">
        <v>41.67</v>
      </c>
    </row>
    <row r="92" spans="1:19" ht="15" thickBot="1" x14ac:dyDescent="0.35">
      <c r="A92" s="1" t="str">
        <v>Terry Phillips</v>
      </c>
      <c r="B92" s="1">
        <v>3</v>
      </c>
      <c r="C92" s="1">
        <v>0</v>
      </c>
      <c r="D92" s="1">
        <v>3</v>
      </c>
      <c r="E92" s="1">
        <v>0</v>
      </c>
      <c r="F92" s="1">
        <v>6</v>
      </c>
      <c r="G92" s="1">
        <v>1.5</v>
      </c>
      <c r="H92" s="1">
        <v>6</v>
      </c>
      <c r="I92" s="1">
        <v>6</v>
      </c>
      <c r="J92" s="1">
        <v>6</v>
      </c>
      <c r="K92" s="1">
        <v>2.5</v>
      </c>
      <c r="L92" s="1">
        <v>0</v>
      </c>
      <c r="M92" s="1">
        <v>0</v>
      </c>
      <c r="N92" s="2">
        <v>0</v>
      </c>
      <c r="O92" s="178">
        <v>2</v>
      </c>
      <c r="P92" s="56">
        <v>36</v>
      </c>
      <c r="Q92" s="2" t="str">
        <v>1.08.38</v>
      </c>
      <c r="R92" s="178">
        <v>18.38</v>
      </c>
      <c r="S92" s="56">
        <v>17.62</v>
      </c>
    </row>
    <row r="93" spans="1:19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85"/>
      <c r="P93" s="193"/>
      <c r="Q93" s="4"/>
      <c r="R93" s="185"/>
      <c r="S93" s="193"/>
    </row>
    <row r="95" spans="1:19" ht="16.2" thickBot="1" x14ac:dyDescent="0.35">
      <c r="A95" s="156" t="str">
        <f>'Maitland Nums'!A4</f>
        <v>Maitland Numbers</v>
      </c>
    </row>
    <row r="96" spans="1:19" ht="15" thickBot="1" x14ac:dyDescent="0.35">
      <c r="A96" s="162" t="str" cm="1">
        <f t="array" ref="A96:S100">'Maitland Nums'!A60:S64</f>
        <v>Skill at Arms</v>
      </c>
      <c r="B96" s="163" t="str">
        <v>Jump</v>
      </c>
      <c r="C96" s="163" t="str">
        <v>Balloon</v>
      </c>
      <c r="D96" s="163" t="str">
        <v>Jump</v>
      </c>
      <c r="E96" s="163" t="str">
        <v>Balloon</v>
      </c>
      <c r="F96" s="163" t="str">
        <v>Balloon</v>
      </c>
      <c r="G96" s="163" t="str">
        <v>Drill</v>
      </c>
      <c r="H96" s="163" t="str">
        <v>Head</v>
      </c>
      <c r="I96" s="163" t="str">
        <v>Head</v>
      </c>
      <c r="J96" s="163" t="str">
        <v>Dummy</v>
      </c>
      <c r="K96" s="163" t="str">
        <v>Drill</v>
      </c>
      <c r="L96" s="163" t="str">
        <v>Ring</v>
      </c>
      <c r="M96" s="163" t="str">
        <v>Ring</v>
      </c>
      <c r="N96" s="165" t="str">
        <v xml:space="preserve">Peg </v>
      </c>
      <c r="O96" s="49" t="str">
        <v>Drill</v>
      </c>
      <c r="P96" s="169" t="str">
        <v>Total</v>
      </c>
      <c r="Q96" s="165" t="str">
        <v>Time</v>
      </c>
      <c r="R96" s="49" t="str">
        <v>Minus Fault</v>
      </c>
      <c r="S96" s="51" t="str">
        <v>TOTAL</v>
      </c>
    </row>
    <row r="97" spans="1:19" ht="15" thickBot="1" x14ac:dyDescent="0.35">
      <c r="A97" s="3" t="str">
        <v>Wayne Mills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5">
        <v>0</v>
      </c>
      <c r="O97" s="178">
        <v>0</v>
      </c>
      <c r="P97" s="160">
        <v>0</v>
      </c>
      <c r="Q97" s="5">
        <v>0</v>
      </c>
      <c r="R97" s="178">
        <v>0</v>
      </c>
      <c r="S97" s="160">
        <v>0</v>
      </c>
    </row>
    <row r="98" spans="1:19" ht="15" thickBot="1" x14ac:dyDescent="0.35">
      <c r="A98" s="1" t="str">
        <v>Graham Aird</v>
      </c>
      <c r="B98" s="1">
        <v>3</v>
      </c>
      <c r="C98" s="1">
        <v>6</v>
      </c>
      <c r="D98" s="1">
        <v>3</v>
      </c>
      <c r="E98" s="1">
        <v>6</v>
      </c>
      <c r="F98" s="1">
        <v>6</v>
      </c>
      <c r="G98" s="1">
        <v>2.5</v>
      </c>
      <c r="H98" s="1">
        <v>0</v>
      </c>
      <c r="I98" s="1">
        <v>6</v>
      </c>
      <c r="J98" s="1">
        <v>3</v>
      </c>
      <c r="K98" s="1">
        <v>2</v>
      </c>
      <c r="L98" s="1">
        <v>6</v>
      </c>
      <c r="M98" s="1">
        <v>0</v>
      </c>
      <c r="N98" s="2">
        <v>6</v>
      </c>
      <c r="O98" s="178">
        <v>2.5</v>
      </c>
      <c r="P98" s="56">
        <v>52</v>
      </c>
      <c r="Q98" s="2" t="str">
        <v>1.01.63</v>
      </c>
      <c r="R98" s="178">
        <v>11.63</v>
      </c>
      <c r="S98" s="56">
        <v>40.369999999999997</v>
      </c>
    </row>
    <row r="99" spans="1:19" ht="15" thickBot="1" x14ac:dyDescent="0.35">
      <c r="A99" s="1" t="str">
        <v>Warren Bramley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2">
        <v>0</v>
      </c>
      <c r="O99" s="178">
        <v>0</v>
      </c>
      <c r="P99" s="56">
        <v>0</v>
      </c>
      <c r="Q99" s="2">
        <v>0</v>
      </c>
      <c r="R99" s="178">
        <v>0</v>
      </c>
      <c r="S99" s="160">
        <v>0</v>
      </c>
    </row>
    <row r="100" spans="1:19" ht="15" thickBot="1" x14ac:dyDescent="0.35">
      <c r="A100" s="1" t="str">
        <v>Stuart Ellem</v>
      </c>
      <c r="B100" s="1">
        <v>3</v>
      </c>
      <c r="C100" s="1">
        <v>6</v>
      </c>
      <c r="D100" s="1">
        <v>3</v>
      </c>
      <c r="E100" s="1">
        <v>6</v>
      </c>
      <c r="F100" s="1">
        <v>6</v>
      </c>
      <c r="G100" s="1">
        <v>1.5</v>
      </c>
      <c r="H100" s="1">
        <v>6</v>
      </c>
      <c r="I100" s="1">
        <v>6</v>
      </c>
      <c r="J100" s="1">
        <v>6</v>
      </c>
      <c r="K100" s="1">
        <v>2</v>
      </c>
      <c r="L100" s="1">
        <v>6</v>
      </c>
      <c r="M100" s="1">
        <v>0</v>
      </c>
      <c r="N100" s="2">
        <v>6</v>
      </c>
      <c r="O100" s="178">
        <v>2.5</v>
      </c>
      <c r="P100" s="161">
        <v>60</v>
      </c>
      <c r="Q100" s="2" t="str">
        <v>1.06.16</v>
      </c>
      <c r="R100" s="178">
        <v>16.16</v>
      </c>
      <c r="S100" s="56">
        <v>43.84</v>
      </c>
    </row>
    <row r="103" spans="1:19" ht="16.2" thickBot="1" x14ac:dyDescent="0.35">
      <c r="A103" s="156" t="str">
        <f>'Wyld Track'!A4</f>
        <v>Wyld Track</v>
      </c>
    </row>
    <row r="104" spans="1:19" ht="15" thickBot="1" x14ac:dyDescent="0.35">
      <c r="A104" s="162" t="str" cm="1">
        <f t="array" ref="A104:S108">'Wyld Track'!A60:S64</f>
        <v>Skill at Arms</v>
      </c>
      <c r="B104" s="163" t="str">
        <v>Jump</v>
      </c>
      <c r="C104" s="163" t="str">
        <v>Balloon</v>
      </c>
      <c r="D104" s="163" t="str">
        <v>Jump</v>
      </c>
      <c r="E104" s="163" t="str">
        <v>Balloon</v>
      </c>
      <c r="F104" s="163" t="str">
        <v>Balloon</v>
      </c>
      <c r="G104" s="163" t="str">
        <v>Drill</v>
      </c>
      <c r="H104" s="163" t="str">
        <v>Head</v>
      </c>
      <c r="I104" s="163" t="str">
        <v>Head</v>
      </c>
      <c r="J104" s="163" t="str">
        <v>Dummy</v>
      </c>
      <c r="K104" s="163" t="str">
        <v>Drill</v>
      </c>
      <c r="L104" s="163" t="str">
        <v>Ring</v>
      </c>
      <c r="M104" s="163" t="str">
        <v>Ring</v>
      </c>
      <c r="N104" s="165" t="str">
        <v xml:space="preserve">Peg </v>
      </c>
      <c r="O104" s="49" t="str">
        <v>Drill</v>
      </c>
      <c r="P104" s="169" t="str">
        <v>Total</v>
      </c>
      <c r="Q104" s="165" t="str">
        <v>Time</v>
      </c>
      <c r="R104" s="49" t="str">
        <v>Minus Fault</v>
      </c>
      <c r="S104" s="51" t="str">
        <v>TOTAL</v>
      </c>
    </row>
    <row r="105" spans="1:19" ht="15" thickBot="1" x14ac:dyDescent="0.35">
      <c r="A105" s="3" t="str">
        <v>Steven Craig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5">
        <v>0</v>
      </c>
      <c r="O105" s="178">
        <v>0</v>
      </c>
      <c r="P105" s="160">
        <v>0</v>
      </c>
      <c r="Q105" s="5">
        <v>0</v>
      </c>
      <c r="R105" s="178">
        <v>0</v>
      </c>
      <c r="S105" s="160">
        <v>0</v>
      </c>
    </row>
    <row r="106" spans="1:19" ht="15" thickBot="1" x14ac:dyDescent="0.35">
      <c r="A106" s="1" t="str">
        <v>Alycia Kunhert</v>
      </c>
      <c r="B106" s="1">
        <v>3</v>
      </c>
      <c r="C106" s="1">
        <v>6</v>
      </c>
      <c r="D106" s="1">
        <v>3</v>
      </c>
      <c r="E106" s="1">
        <v>0</v>
      </c>
      <c r="F106" s="1">
        <v>6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2">
        <v>6</v>
      </c>
      <c r="O106" s="178">
        <v>1</v>
      </c>
      <c r="P106" s="56">
        <v>26</v>
      </c>
      <c r="Q106" s="2" t="str">
        <v>1.06.80</v>
      </c>
      <c r="R106" s="178">
        <v>16.8</v>
      </c>
      <c r="S106" s="56">
        <v>9.1999999999999993</v>
      </c>
    </row>
    <row r="107" spans="1:19" ht="15" thickBot="1" x14ac:dyDescent="0.35">
      <c r="A107" s="1" t="str">
        <v>Lisa Dohle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2">
        <v>0</v>
      </c>
      <c r="O107" s="178">
        <v>0</v>
      </c>
      <c r="P107" s="160">
        <v>0</v>
      </c>
      <c r="Q107" s="2">
        <v>0</v>
      </c>
      <c r="R107" s="178">
        <v>0</v>
      </c>
      <c r="S107" s="160">
        <v>0</v>
      </c>
    </row>
    <row r="108" spans="1:19" ht="15" thickBot="1" x14ac:dyDescent="0.35">
      <c r="A108" s="1" t="str">
        <v>Mel Kuhnert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2">
        <v>0</v>
      </c>
      <c r="O108" s="178">
        <v>0</v>
      </c>
      <c r="P108" s="56">
        <v>0</v>
      </c>
      <c r="Q108" s="2">
        <v>0</v>
      </c>
      <c r="R108" s="178">
        <v>0</v>
      </c>
      <c r="S108" s="56">
        <v>0</v>
      </c>
    </row>
    <row r="111" spans="1:19" ht="16.2" thickBot="1" x14ac:dyDescent="0.35">
      <c r="A111" s="156" t="str">
        <f>'Mid Coast'!A4</f>
        <v>Mid Coast</v>
      </c>
    </row>
    <row r="112" spans="1:19" ht="15" thickBot="1" x14ac:dyDescent="0.35">
      <c r="A112" s="162" t="str" cm="1">
        <f t="array" ref="A112:S116">'Mid Coast'!A60:S64</f>
        <v>Skill at Arms</v>
      </c>
      <c r="B112" s="163" t="str">
        <v>Jump</v>
      </c>
      <c r="C112" s="163" t="str">
        <v>Balloon</v>
      </c>
      <c r="D112" s="163" t="str">
        <v>Jump</v>
      </c>
      <c r="E112" s="163" t="str">
        <v>Balloon</v>
      </c>
      <c r="F112" s="163" t="str">
        <v>Balloon</v>
      </c>
      <c r="G112" s="163" t="str">
        <v>Drill</v>
      </c>
      <c r="H112" s="163" t="str">
        <v>Head</v>
      </c>
      <c r="I112" s="163" t="str">
        <v>Head</v>
      </c>
      <c r="J112" s="163" t="str">
        <v>Dummy</v>
      </c>
      <c r="K112" s="163" t="str">
        <v>Drill</v>
      </c>
      <c r="L112" s="163" t="str">
        <v>Ring</v>
      </c>
      <c r="M112" s="163" t="str">
        <v>Ring</v>
      </c>
      <c r="N112" s="165" t="str">
        <v xml:space="preserve">Peg </v>
      </c>
      <c r="O112" s="49" t="str">
        <v>Drill</v>
      </c>
      <c r="P112" s="169" t="str">
        <v>Total</v>
      </c>
      <c r="Q112" s="165" t="str">
        <v>Time</v>
      </c>
      <c r="R112" s="49" t="str">
        <v>Minus Fault</v>
      </c>
      <c r="S112" s="51" t="str">
        <v>TOTAL</v>
      </c>
    </row>
    <row r="113" spans="1:19" ht="15" thickBot="1" x14ac:dyDescent="0.35">
      <c r="A113" s="3" t="str">
        <v>David Gorton</v>
      </c>
      <c r="B113" s="3">
        <v>3</v>
      </c>
      <c r="C113" s="3">
        <v>6</v>
      </c>
      <c r="D113" s="3">
        <v>3</v>
      </c>
      <c r="E113" s="3">
        <v>0</v>
      </c>
      <c r="F113" s="3">
        <v>6</v>
      </c>
      <c r="G113" s="3">
        <v>2</v>
      </c>
      <c r="H113" s="3">
        <v>0</v>
      </c>
      <c r="I113" s="3">
        <v>0</v>
      </c>
      <c r="J113" s="3">
        <v>3</v>
      </c>
      <c r="K113" s="3">
        <v>1</v>
      </c>
      <c r="L113" s="3">
        <v>0</v>
      </c>
      <c r="M113" s="3">
        <v>0</v>
      </c>
      <c r="N113" s="5">
        <v>0</v>
      </c>
      <c r="O113" s="178">
        <v>1.5</v>
      </c>
      <c r="P113" s="160">
        <v>25.5</v>
      </c>
      <c r="Q113" s="5">
        <v>57.65</v>
      </c>
      <c r="R113" s="178">
        <v>7.65</v>
      </c>
      <c r="S113" s="160">
        <v>17.850000000000001</v>
      </c>
    </row>
    <row r="114" spans="1:19" ht="15" thickBot="1" x14ac:dyDescent="0.35">
      <c r="A114" s="1" t="str">
        <v>Steve Bradshaw</v>
      </c>
      <c r="B114" s="1">
        <v>3</v>
      </c>
      <c r="C114" s="1">
        <v>6</v>
      </c>
      <c r="D114" s="1">
        <v>3</v>
      </c>
      <c r="E114" s="1">
        <v>6</v>
      </c>
      <c r="F114" s="1">
        <v>6</v>
      </c>
      <c r="G114" s="1">
        <v>1</v>
      </c>
      <c r="H114" s="1">
        <v>6</v>
      </c>
      <c r="I114" s="1">
        <v>6</v>
      </c>
      <c r="J114" s="1">
        <v>3</v>
      </c>
      <c r="K114" s="1">
        <v>2</v>
      </c>
      <c r="L114" s="1">
        <v>0</v>
      </c>
      <c r="M114" s="1">
        <v>0</v>
      </c>
      <c r="N114" s="2">
        <v>0</v>
      </c>
      <c r="O114" s="178">
        <v>1.5</v>
      </c>
      <c r="P114" s="56">
        <v>43.5</v>
      </c>
      <c r="Q114" s="2" t="str">
        <v>1.16.55</v>
      </c>
      <c r="R114" s="178">
        <v>26.55</v>
      </c>
      <c r="S114" s="56">
        <v>16.95</v>
      </c>
    </row>
    <row r="115" spans="1:19" ht="15" thickBot="1" x14ac:dyDescent="0.35">
      <c r="A115" s="1" t="str">
        <v>Matt Gorton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2">
        <v>0</v>
      </c>
      <c r="O115" s="178">
        <v>0</v>
      </c>
      <c r="P115" s="160">
        <v>0</v>
      </c>
      <c r="Q115" s="2">
        <v>0</v>
      </c>
      <c r="R115" s="178">
        <v>0</v>
      </c>
      <c r="S115" s="160">
        <v>0</v>
      </c>
    </row>
    <row r="116" spans="1:19" ht="15" thickBot="1" x14ac:dyDescent="0.35">
      <c r="A116" s="1" t="str">
        <v>Jackson Gorton</v>
      </c>
      <c r="B116" s="1">
        <v>3</v>
      </c>
      <c r="C116" s="1">
        <v>6</v>
      </c>
      <c r="D116" s="1">
        <v>3</v>
      </c>
      <c r="E116" s="1">
        <v>6</v>
      </c>
      <c r="F116" s="1">
        <v>6</v>
      </c>
      <c r="G116" s="1">
        <v>1</v>
      </c>
      <c r="H116" s="1">
        <v>0</v>
      </c>
      <c r="I116" s="1">
        <v>6</v>
      </c>
      <c r="J116" s="1">
        <v>3</v>
      </c>
      <c r="K116" s="1">
        <v>1</v>
      </c>
      <c r="L116" s="1">
        <v>6</v>
      </c>
      <c r="M116" s="1">
        <v>6</v>
      </c>
      <c r="N116" s="2">
        <v>6</v>
      </c>
      <c r="O116" s="178">
        <v>2</v>
      </c>
      <c r="P116" s="56">
        <v>55</v>
      </c>
      <c r="Q116" s="2" t="str">
        <v>1.08.87</v>
      </c>
      <c r="R116" s="178">
        <v>18.87</v>
      </c>
      <c r="S116" s="56">
        <v>36.129999999999995</v>
      </c>
    </row>
    <row r="119" spans="1:19" ht="16.2" thickBot="1" x14ac:dyDescent="0.35">
      <c r="A119" s="156" t="str">
        <f>Gunnedah!A4</f>
        <v>Gunnedah</v>
      </c>
    </row>
    <row r="120" spans="1:19" ht="15" thickBot="1" x14ac:dyDescent="0.35">
      <c r="A120" s="162" t="str" cm="1">
        <f t="array" ref="A120:S124">Gunnedah!A60:S64</f>
        <v>Skill at Arms</v>
      </c>
      <c r="B120" s="163" t="str">
        <v>Jump</v>
      </c>
      <c r="C120" s="163" t="str">
        <v>Balloon</v>
      </c>
      <c r="D120" s="163" t="str">
        <v>Jump</v>
      </c>
      <c r="E120" s="163" t="str">
        <v>Balloon</v>
      </c>
      <c r="F120" s="163" t="str">
        <v>Balloon</v>
      </c>
      <c r="G120" s="163" t="str">
        <v>Drill</v>
      </c>
      <c r="H120" s="163" t="str">
        <v>Head</v>
      </c>
      <c r="I120" s="163" t="str">
        <v>Head</v>
      </c>
      <c r="J120" s="163" t="str">
        <v>Dummy</v>
      </c>
      <c r="K120" s="163" t="str">
        <v>Drill</v>
      </c>
      <c r="L120" s="163" t="str">
        <v>Ring</v>
      </c>
      <c r="M120" s="163" t="str">
        <v>Ring</v>
      </c>
      <c r="N120" s="165" t="str">
        <v xml:space="preserve">Peg </v>
      </c>
      <c r="O120" s="49" t="str">
        <v>Drill</v>
      </c>
      <c r="P120" s="169" t="str">
        <v>Total</v>
      </c>
      <c r="Q120" s="165" t="str">
        <v>Time</v>
      </c>
      <c r="R120" s="49" t="str">
        <v>Minus Fault</v>
      </c>
      <c r="S120" s="51" t="str">
        <v>TOTAL</v>
      </c>
    </row>
    <row r="121" spans="1:19" ht="15" thickBot="1" x14ac:dyDescent="0.35">
      <c r="A121" s="3" t="str">
        <v>Steven Craig</v>
      </c>
      <c r="B121" s="3">
        <v>3</v>
      </c>
      <c r="C121" s="3">
        <v>6</v>
      </c>
      <c r="D121" s="3">
        <v>3</v>
      </c>
      <c r="E121" s="3">
        <v>6</v>
      </c>
      <c r="F121" s="3">
        <v>6</v>
      </c>
      <c r="G121" s="3">
        <v>2.5</v>
      </c>
      <c r="H121" s="3">
        <v>6</v>
      </c>
      <c r="I121" s="3">
        <v>6</v>
      </c>
      <c r="J121" s="3">
        <v>6</v>
      </c>
      <c r="K121" s="3">
        <v>2.5</v>
      </c>
      <c r="L121" s="3">
        <v>0</v>
      </c>
      <c r="M121" s="3">
        <v>0</v>
      </c>
      <c r="N121" s="5">
        <v>6</v>
      </c>
      <c r="O121" s="178">
        <v>2.5</v>
      </c>
      <c r="P121" s="160">
        <v>55.5</v>
      </c>
      <c r="Q121" s="5">
        <v>55.24</v>
      </c>
      <c r="R121" s="178">
        <v>5.24</v>
      </c>
      <c r="S121" s="160">
        <v>50.26</v>
      </c>
    </row>
    <row r="122" spans="1:19" ht="15" thickBot="1" x14ac:dyDescent="0.35">
      <c r="A122" s="1" t="str">
        <v>Lauren Redgate</v>
      </c>
      <c r="B122" s="1">
        <v>3</v>
      </c>
      <c r="C122" s="1">
        <v>0</v>
      </c>
      <c r="D122" s="1">
        <v>3</v>
      </c>
      <c r="E122" s="1">
        <v>6</v>
      </c>
      <c r="F122" s="1">
        <v>6</v>
      </c>
      <c r="G122" s="1">
        <v>1</v>
      </c>
      <c r="H122" s="1">
        <v>0</v>
      </c>
      <c r="I122" s="1">
        <v>0</v>
      </c>
      <c r="J122" s="1">
        <v>3</v>
      </c>
      <c r="K122" s="1">
        <v>0</v>
      </c>
      <c r="L122" s="1">
        <v>6</v>
      </c>
      <c r="M122" s="1">
        <v>0</v>
      </c>
      <c r="N122" s="2">
        <v>6</v>
      </c>
      <c r="O122" s="178">
        <v>1</v>
      </c>
      <c r="P122" s="56">
        <v>35</v>
      </c>
      <c r="Q122" s="2" t="str">
        <v>1.28.39</v>
      </c>
      <c r="R122" s="178">
        <v>38.39</v>
      </c>
      <c r="S122" s="56">
        <v>0</v>
      </c>
    </row>
    <row r="123" spans="1:19" ht="15" thickBot="1" x14ac:dyDescent="0.35">
      <c r="A123" s="1" t="str">
        <v>Isabelle Kesby</v>
      </c>
      <c r="B123" s="1">
        <v>3</v>
      </c>
      <c r="C123" s="1">
        <v>6</v>
      </c>
      <c r="D123" s="1">
        <v>3</v>
      </c>
      <c r="E123" s="1">
        <v>0</v>
      </c>
      <c r="F123" s="1">
        <v>6</v>
      </c>
      <c r="G123" s="1">
        <v>1</v>
      </c>
      <c r="H123" s="1">
        <v>0</v>
      </c>
      <c r="I123" s="1">
        <v>0</v>
      </c>
      <c r="J123" s="1">
        <v>3</v>
      </c>
      <c r="K123" s="1">
        <v>1</v>
      </c>
      <c r="L123" s="1">
        <v>0</v>
      </c>
      <c r="M123" s="1">
        <v>0</v>
      </c>
      <c r="N123" s="2">
        <v>6</v>
      </c>
      <c r="O123" s="178">
        <v>1.5</v>
      </c>
      <c r="P123" s="160">
        <v>30.5</v>
      </c>
      <c r="Q123" s="2" t="str">
        <v>1.33.57</v>
      </c>
      <c r="R123" s="178">
        <v>43.57</v>
      </c>
      <c r="S123" s="160">
        <v>0</v>
      </c>
    </row>
    <row r="124" spans="1:19" ht="15" thickBot="1" x14ac:dyDescent="0.35">
      <c r="A124" s="1" t="str">
        <v>SPARE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2">
        <v>0</v>
      </c>
      <c r="O124" s="178">
        <v>0</v>
      </c>
      <c r="P124" s="56">
        <v>0</v>
      </c>
      <c r="Q124" s="2">
        <v>0</v>
      </c>
      <c r="R124" s="178">
        <v>0</v>
      </c>
      <c r="S124" s="56">
        <v>0</v>
      </c>
    </row>
    <row r="127" spans="1:19" ht="16.2" thickBot="1" x14ac:dyDescent="0.35">
      <c r="A127" s="156" t="str">
        <f>Albury!A4</f>
        <v>Albury</v>
      </c>
    </row>
    <row r="128" spans="1:19" ht="15" thickBot="1" x14ac:dyDescent="0.35">
      <c r="A128" s="162" t="str" cm="1">
        <f t="array" ref="A128:S132">Albury!A60:S64</f>
        <v>Skill at Arms</v>
      </c>
      <c r="B128" s="163" t="str">
        <v>Jump</v>
      </c>
      <c r="C128" s="163" t="str">
        <v>Balloon</v>
      </c>
      <c r="D128" s="163" t="str">
        <v>Jump</v>
      </c>
      <c r="E128" s="163" t="str">
        <v>Balloon</v>
      </c>
      <c r="F128" s="163" t="str">
        <v>Balloon</v>
      </c>
      <c r="G128" s="163" t="str">
        <v>Drill</v>
      </c>
      <c r="H128" s="163" t="str">
        <v>Head</v>
      </c>
      <c r="I128" s="163" t="str">
        <v>Head</v>
      </c>
      <c r="J128" s="163" t="str">
        <v>Dummy</v>
      </c>
      <c r="K128" s="163" t="str">
        <v>Drill</v>
      </c>
      <c r="L128" s="163" t="str">
        <v>Ring</v>
      </c>
      <c r="M128" s="163" t="str">
        <v>Ring</v>
      </c>
      <c r="N128" s="163" t="str">
        <v xml:space="preserve">Peg </v>
      </c>
      <c r="O128" s="180" t="str">
        <v>Drill</v>
      </c>
      <c r="P128" s="163" t="str">
        <v>Total</v>
      </c>
      <c r="Q128" s="163" t="str">
        <v>Time</v>
      </c>
      <c r="R128" s="181" t="str">
        <v>Minus Fault</v>
      </c>
      <c r="S128" s="164" t="str">
        <v>TOTAL</v>
      </c>
    </row>
    <row r="129" spans="1:19" ht="15" thickBot="1" x14ac:dyDescent="0.35">
      <c r="A129" s="3" t="str">
        <v>Jake Van Dorssen</v>
      </c>
      <c r="B129" s="3">
        <v>3</v>
      </c>
      <c r="C129" s="3">
        <v>0</v>
      </c>
      <c r="D129" s="3">
        <v>3</v>
      </c>
      <c r="E129" s="3">
        <v>0</v>
      </c>
      <c r="F129" s="3">
        <v>6</v>
      </c>
      <c r="G129" s="3">
        <v>1.5</v>
      </c>
      <c r="H129" s="3">
        <v>0</v>
      </c>
      <c r="I129" s="3">
        <v>0</v>
      </c>
      <c r="J129" s="3">
        <v>6</v>
      </c>
      <c r="K129" s="3">
        <v>1.5</v>
      </c>
      <c r="L129" s="3">
        <v>6</v>
      </c>
      <c r="M129" s="3">
        <v>0</v>
      </c>
      <c r="N129" s="5">
        <v>2</v>
      </c>
      <c r="O129" s="178">
        <v>1</v>
      </c>
      <c r="P129" s="159">
        <v>30</v>
      </c>
      <c r="Q129" s="5">
        <v>55.87</v>
      </c>
      <c r="R129" s="178">
        <v>5.87</v>
      </c>
      <c r="S129" s="159">
        <v>24.13</v>
      </c>
    </row>
    <row r="130" spans="1:19" ht="15" thickBot="1" x14ac:dyDescent="0.35">
      <c r="A130" s="1" t="str">
        <v>Neville Rathbone</v>
      </c>
      <c r="B130" s="1">
        <v>3</v>
      </c>
      <c r="C130" s="1">
        <v>6</v>
      </c>
      <c r="D130" s="1">
        <v>3</v>
      </c>
      <c r="E130" s="1">
        <v>0</v>
      </c>
      <c r="F130" s="1">
        <v>6</v>
      </c>
      <c r="G130" s="1">
        <v>1</v>
      </c>
      <c r="H130" s="1">
        <v>0</v>
      </c>
      <c r="I130" s="1">
        <v>6</v>
      </c>
      <c r="J130" s="1">
        <v>6</v>
      </c>
      <c r="K130" s="1">
        <v>2.5</v>
      </c>
      <c r="L130" s="1">
        <v>0</v>
      </c>
      <c r="M130" s="1">
        <v>6</v>
      </c>
      <c r="N130" s="2">
        <v>2</v>
      </c>
      <c r="O130" s="178">
        <v>2.5</v>
      </c>
      <c r="P130" s="56">
        <v>44</v>
      </c>
      <c r="Q130" s="2">
        <v>59.03</v>
      </c>
      <c r="R130" s="178">
        <v>9.0299999999999994</v>
      </c>
      <c r="S130" s="56">
        <v>34.97</v>
      </c>
    </row>
    <row r="131" spans="1:19" ht="15" thickBot="1" x14ac:dyDescent="0.35">
      <c r="A131" s="1" t="str">
        <v>Byron Biffin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2">
        <v>0</v>
      </c>
      <c r="O131" s="178">
        <v>0</v>
      </c>
      <c r="P131" s="160">
        <v>0</v>
      </c>
      <c r="Q131" s="2">
        <v>0</v>
      </c>
      <c r="R131" s="178">
        <v>0</v>
      </c>
      <c r="S131" s="160">
        <v>0</v>
      </c>
    </row>
    <row r="132" spans="1:19" ht="15" thickBot="1" x14ac:dyDescent="0.35">
      <c r="A132" s="1" t="str">
        <v>SPARE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2">
        <v>0</v>
      </c>
      <c r="O132" s="178">
        <v>0</v>
      </c>
      <c r="P132" s="56">
        <v>0</v>
      </c>
      <c r="Q132" s="2">
        <v>0</v>
      </c>
      <c r="R132" s="178">
        <v>0</v>
      </c>
      <c r="S132" s="56">
        <v>0</v>
      </c>
    </row>
    <row r="133" spans="1:19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85"/>
      <c r="P133" s="186"/>
      <c r="Q133" s="4"/>
      <c r="R133" s="185"/>
      <c r="S133" s="186"/>
    </row>
    <row r="135" spans="1:19" ht="16.2" thickBot="1" x14ac:dyDescent="0.35">
      <c r="A135" s="156" t="str">
        <f>'11 Light Horse'!A4</f>
        <v>11th Light Horse</v>
      </c>
    </row>
    <row r="136" spans="1:19" ht="15" thickBot="1" x14ac:dyDescent="0.35">
      <c r="A136" s="162" t="str" cm="1">
        <f t="array" ref="A136:S140">'11 Light Horse'!A60:S64</f>
        <v>Skill at Arms</v>
      </c>
      <c r="B136" s="163" t="str">
        <v>Jump</v>
      </c>
      <c r="C136" s="163" t="str">
        <v>Balloon</v>
      </c>
      <c r="D136" s="163" t="str">
        <v>Jump</v>
      </c>
      <c r="E136" s="163" t="str">
        <v>Balloon</v>
      </c>
      <c r="F136" s="163" t="str">
        <v>Balloon</v>
      </c>
      <c r="G136" s="163" t="str">
        <v>Drill</v>
      </c>
      <c r="H136" s="163" t="str">
        <v>Head</v>
      </c>
      <c r="I136" s="163" t="str">
        <v>Head</v>
      </c>
      <c r="J136" s="163" t="str">
        <v>Dummy</v>
      </c>
      <c r="K136" s="163" t="str">
        <v>Drill</v>
      </c>
      <c r="L136" s="163" t="str">
        <v>Ring</v>
      </c>
      <c r="M136" s="163" t="str">
        <v>Ring</v>
      </c>
      <c r="N136" s="165" t="str">
        <v xml:space="preserve">Peg </v>
      </c>
      <c r="O136" s="49" t="str">
        <v>Drill</v>
      </c>
      <c r="P136" s="169" t="str">
        <v>Total</v>
      </c>
      <c r="Q136" s="165" t="str">
        <v>Time</v>
      </c>
      <c r="R136" s="49" t="str">
        <v>Minus Fault</v>
      </c>
      <c r="S136" s="51" t="str">
        <v>TOTAL</v>
      </c>
    </row>
    <row r="137" spans="1:19" ht="15" thickBot="1" x14ac:dyDescent="0.35">
      <c r="A137" s="3" t="str">
        <v>Donna Davidson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5">
        <v>0</v>
      </c>
      <c r="O137" s="178">
        <v>0</v>
      </c>
      <c r="P137" s="160">
        <v>0</v>
      </c>
      <c r="Q137" s="5">
        <v>0</v>
      </c>
      <c r="R137" s="178">
        <v>0</v>
      </c>
      <c r="S137" s="160">
        <v>0</v>
      </c>
    </row>
    <row r="138" spans="1:19" ht="15" thickBot="1" x14ac:dyDescent="0.35">
      <c r="A138" s="1" t="str">
        <v>Ian Curtis</v>
      </c>
      <c r="B138" s="1">
        <v>3</v>
      </c>
      <c r="C138" s="1">
        <v>6</v>
      </c>
      <c r="D138" s="1">
        <v>3</v>
      </c>
      <c r="E138" s="1">
        <v>0</v>
      </c>
      <c r="F138" s="1">
        <v>6</v>
      </c>
      <c r="G138" s="1">
        <v>2</v>
      </c>
      <c r="H138" s="1">
        <v>6</v>
      </c>
      <c r="I138" s="1">
        <v>6</v>
      </c>
      <c r="J138" s="1">
        <v>6</v>
      </c>
      <c r="K138" s="1">
        <v>1</v>
      </c>
      <c r="L138" s="1">
        <v>0</v>
      </c>
      <c r="M138" s="1">
        <v>0</v>
      </c>
      <c r="N138" s="2">
        <v>6</v>
      </c>
      <c r="O138" s="178">
        <v>2</v>
      </c>
      <c r="P138" s="56">
        <v>47</v>
      </c>
      <c r="Q138" s="2" t="str">
        <v>1.23.76</v>
      </c>
      <c r="R138" s="178">
        <v>33.76</v>
      </c>
      <c r="S138" s="56">
        <v>13.240000000000002</v>
      </c>
    </row>
    <row r="139" spans="1:19" ht="15" thickBot="1" x14ac:dyDescent="0.35">
      <c r="A139" s="1" t="str">
        <v>Greg Chandler</v>
      </c>
      <c r="B139" s="1">
        <v>0</v>
      </c>
      <c r="C139" s="1">
        <v>0</v>
      </c>
      <c r="D139" s="1">
        <v>3</v>
      </c>
      <c r="E139" s="1">
        <v>0</v>
      </c>
      <c r="F139" s="1">
        <v>6</v>
      </c>
      <c r="G139" s="1">
        <v>0</v>
      </c>
      <c r="H139" s="1">
        <v>6</v>
      </c>
      <c r="I139" s="1">
        <v>6</v>
      </c>
      <c r="J139" s="1">
        <v>3</v>
      </c>
      <c r="K139" s="1">
        <v>1.5</v>
      </c>
      <c r="L139" s="1">
        <v>0</v>
      </c>
      <c r="M139" s="1">
        <v>6</v>
      </c>
      <c r="N139" s="2">
        <v>6</v>
      </c>
      <c r="O139" s="178">
        <v>1</v>
      </c>
      <c r="P139" s="160">
        <v>38.5</v>
      </c>
      <c r="Q139" s="2" t="str">
        <v>1.24.48</v>
      </c>
      <c r="R139" s="178">
        <v>34.47</v>
      </c>
      <c r="S139" s="160">
        <v>4.0300000000000011</v>
      </c>
    </row>
    <row r="140" spans="1:19" ht="15" thickBot="1" x14ac:dyDescent="0.35">
      <c r="A140" s="1" t="str">
        <v>Bruce Smith</v>
      </c>
      <c r="B140" s="1">
        <v>3</v>
      </c>
      <c r="C140" s="1">
        <v>0</v>
      </c>
      <c r="D140" s="1">
        <v>3</v>
      </c>
      <c r="E140" s="1">
        <v>0</v>
      </c>
      <c r="F140" s="1">
        <v>6</v>
      </c>
      <c r="G140" s="1">
        <v>1</v>
      </c>
      <c r="H140" s="1">
        <v>6</v>
      </c>
      <c r="I140" s="1">
        <v>6</v>
      </c>
      <c r="J140" s="1">
        <v>3</v>
      </c>
      <c r="K140" s="1">
        <v>1.5</v>
      </c>
      <c r="L140" s="1">
        <v>0</v>
      </c>
      <c r="M140" s="1">
        <v>0</v>
      </c>
      <c r="N140" s="2">
        <v>0</v>
      </c>
      <c r="O140" s="178">
        <v>0</v>
      </c>
      <c r="P140" s="56">
        <v>29.5</v>
      </c>
      <c r="Q140" s="2" t="str">
        <v>1.14.88</v>
      </c>
      <c r="R140" s="178">
        <v>24.88</v>
      </c>
      <c r="S140" s="56">
        <v>4.620000000000001</v>
      </c>
    </row>
  </sheetData>
  <sheetProtection sheet="1" objects="1" scenarios="1" selectLockedCells="1" selectUnlockedCells="1"/>
  <sortState xmlns:xlrd2="http://schemas.microsoft.com/office/spreadsheetml/2017/richdata2" ref="A5:D48">
    <sortCondition ref="C5:C48"/>
    <sortCondition descending="1" ref="D5:D48"/>
  </sortState>
  <pageMargins left="0.7" right="0.7" top="0.75" bottom="0.75" header="0.3" footer="0.3"/>
  <pageSetup paperSize="9" scale="70" fitToHeight="0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159B-9EA4-4ED2-A43B-F615756B5FEC}">
  <dimension ref="A1:W38"/>
  <sheetViews>
    <sheetView workbookViewId="0">
      <selection activeCell="J1" sqref="J1"/>
    </sheetView>
  </sheetViews>
  <sheetFormatPr defaultRowHeight="14.4" x14ac:dyDescent="0.3"/>
  <cols>
    <col min="1" max="1" width="15.33203125" bestFit="1" customWidth="1"/>
    <col min="2" max="2" width="15.44140625" bestFit="1" customWidth="1"/>
    <col min="7" max="7" width="1.33203125" style="232" customWidth="1"/>
    <col min="8" max="8" width="12.77734375" bestFit="1" customWidth="1"/>
    <col min="9" max="9" width="15.44140625" bestFit="1" customWidth="1"/>
    <col min="13" max="13" width="1.33203125" style="232" customWidth="1"/>
    <col min="14" max="14" width="16.6640625" bestFit="1" customWidth="1"/>
    <col min="15" max="15" width="11.88671875" bestFit="1" customWidth="1"/>
  </cols>
  <sheetData>
    <row r="1" spans="1:16" ht="18.600000000000001" thickBot="1" x14ac:dyDescent="0.4">
      <c r="A1" s="231" t="s">
        <v>9</v>
      </c>
      <c r="H1" s="140" t="s">
        <v>7</v>
      </c>
      <c r="N1" s="63" t="s">
        <v>35</v>
      </c>
    </row>
    <row r="2" spans="1:16" ht="15.6" x14ac:dyDescent="0.3">
      <c r="A2" s="87" t="s">
        <v>160</v>
      </c>
      <c r="H2" s="203" t="s">
        <v>160</v>
      </c>
      <c r="N2" s="203" t="s">
        <v>160</v>
      </c>
    </row>
    <row r="3" spans="1:16" x14ac:dyDescent="0.3">
      <c r="A3" s="28" t="s">
        <v>161</v>
      </c>
      <c r="B3" s="28" t="s">
        <v>69</v>
      </c>
      <c r="C3" s="28">
        <v>136.5</v>
      </c>
      <c r="D3" s="28" t="s">
        <v>162</v>
      </c>
      <c r="H3" s="28" t="s">
        <v>161</v>
      </c>
      <c r="I3" s="28" t="s">
        <v>69</v>
      </c>
      <c r="J3" s="28"/>
      <c r="K3" s="28">
        <v>28.5</v>
      </c>
      <c r="L3" s="1" t="s">
        <v>162</v>
      </c>
      <c r="N3" s="28" t="s">
        <v>122</v>
      </c>
      <c r="O3" s="28" t="s">
        <v>161</v>
      </c>
      <c r="P3" s="28">
        <v>31.5</v>
      </c>
    </row>
    <row r="4" spans="1:16" x14ac:dyDescent="0.3">
      <c r="A4" s="28"/>
      <c r="B4" s="28" t="s">
        <v>122</v>
      </c>
      <c r="C4" s="28"/>
      <c r="D4" s="28"/>
      <c r="H4" s="28"/>
      <c r="I4" s="28" t="s">
        <v>168</v>
      </c>
      <c r="J4" s="28"/>
      <c r="K4" s="28"/>
      <c r="N4" s="30" t="s">
        <v>68</v>
      </c>
      <c r="O4" s="30" t="s">
        <v>100</v>
      </c>
      <c r="P4" s="30">
        <v>25</v>
      </c>
    </row>
    <row r="5" spans="1:16" x14ac:dyDescent="0.3">
      <c r="N5" s="1" t="s">
        <v>120</v>
      </c>
      <c r="O5" s="1" t="s">
        <v>169</v>
      </c>
      <c r="P5" s="1">
        <v>19</v>
      </c>
    </row>
    <row r="6" spans="1:16" x14ac:dyDescent="0.3">
      <c r="A6" s="233" t="s">
        <v>163</v>
      </c>
      <c r="B6" s="233" t="s">
        <v>119</v>
      </c>
      <c r="C6" s="233">
        <v>102.5</v>
      </c>
      <c r="D6" s="233" t="s">
        <v>164</v>
      </c>
      <c r="H6" s="30" t="s">
        <v>100</v>
      </c>
      <c r="I6" s="30" t="s">
        <v>68</v>
      </c>
      <c r="J6" s="30"/>
      <c r="K6" s="30">
        <v>21</v>
      </c>
      <c r="L6" s="9" t="s">
        <v>164</v>
      </c>
      <c r="N6" s="1" t="s">
        <v>125</v>
      </c>
      <c r="O6" s="1" t="s">
        <v>100</v>
      </c>
      <c r="P6" s="1">
        <v>18.5</v>
      </c>
    </row>
    <row r="7" spans="1:16" x14ac:dyDescent="0.3">
      <c r="A7" s="233"/>
      <c r="B7" s="233" t="s">
        <v>120</v>
      </c>
      <c r="C7" s="233"/>
      <c r="D7" s="233"/>
      <c r="H7" s="30"/>
      <c r="I7" s="30" t="s">
        <v>125</v>
      </c>
      <c r="J7" s="30"/>
      <c r="K7" s="30"/>
      <c r="N7" s="1" t="s">
        <v>119</v>
      </c>
      <c r="O7" s="1" t="s">
        <v>169</v>
      </c>
      <c r="P7" s="1">
        <v>13</v>
      </c>
    </row>
    <row r="8" spans="1:16" x14ac:dyDescent="0.3">
      <c r="N8" s="1" t="s">
        <v>69</v>
      </c>
      <c r="O8" s="1" t="s">
        <v>161</v>
      </c>
      <c r="P8" s="1">
        <v>12.5</v>
      </c>
    </row>
    <row r="9" spans="1:16" ht="15" thickBot="1" x14ac:dyDescent="0.35">
      <c r="A9" s="1" t="s">
        <v>100</v>
      </c>
      <c r="B9" s="1" t="s">
        <v>68</v>
      </c>
      <c r="C9" s="1">
        <v>102.5</v>
      </c>
      <c r="D9" s="1"/>
      <c r="H9" s="1" t="s">
        <v>169</v>
      </c>
      <c r="I9" s="1" t="s">
        <v>119</v>
      </c>
      <c r="J9" s="1"/>
      <c r="K9" s="1">
        <v>16</v>
      </c>
    </row>
    <row r="10" spans="1:16" x14ac:dyDescent="0.3">
      <c r="A10" s="1"/>
      <c r="B10" s="1" t="s">
        <v>125</v>
      </c>
      <c r="C10" s="1"/>
      <c r="D10" s="1"/>
      <c r="H10" s="1"/>
      <c r="I10" s="1" t="s">
        <v>120</v>
      </c>
      <c r="J10" s="1"/>
      <c r="K10" s="1"/>
      <c r="N10" s="203" t="s">
        <v>165</v>
      </c>
    </row>
    <row r="11" spans="1:16" ht="15" thickBot="1" x14ac:dyDescent="0.35">
      <c r="N11" s="28" t="s">
        <v>127</v>
      </c>
      <c r="O11" s="28"/>
      <c r="P11" s="28">
        <v>24.5</v>
      </c>
    </row>
    <row r="12" spans="1:16" ht="16.2" thickBot="1" x14ac:dyDescent="0.35">
      <c r="A12" s="202" t="s">
        <v>165</v>
      </c>
      <c r="N12" s="30" t="s">
        <v>126</v>
      </c>
      <c r="O12" s="30"/>
      <c r="P12" s="30">
        <v>22.5</v>
      </c>
    </row>
    <row r="13" spans="1:16" ht="15" thickBot="1" x14ac:dyDescent="0.35">
      <c r="B13" s="28" t="s">
        <v>70</v>
      </c>
      <c r="C13" s="28">
        <v>66</v>
      </c>
      <c r="D13" s="28" t="s">
        <v>162</v>
      </c>
      <c r="H13" s="24" t="s">
        <v>165</v>
      </c>
      <c r="N13" s="1" t="s">
        <v>70</v>
      </c>
      <c r="O13" s="1"/>
      <c r="P13" s="1">
        <v>18.5</v>
      </c>
    </row>
    <row r="14" spans="1:16" x14ac:dyDescent="0.3">
      <c r="B14" s="233" t="s">
        <v>126</v>
      </c>
      <c r="C14" s="233">
        <v>40</v>
      </c>
      <c r="D14" s="248" t="s">
        <v>166</v>
      </c>
      <c r="I14" s="28" t="s">
        <v>71</v>
      </c>
      <c r="J14" s="28"/>
      <c r="K14" s="28">
        <v>25</v>
      </c>
      <c r="L14" s="1" t="s">
        <v>162</v>
      </c>
      <c r="N14" s="1" t="s">
        <v>71</v>
      </c>
      <c r="O14" s="1"/>
      <c r="P14" s="1">
        <v>18.5</v>
      </c>
    </row>
    <row r="15" spans="1:16" x14ac:dyDescent="0.3">
      <c r="B15" s="233" t="s">
        <v>71</v>
      </c>
      <c r="C15" s="233">
        <v>40</v>
      </c>
      <c r="D15" s="248"/>
      <c r="I15" s="30" t="s">
        <v>126</v>
      </c>
      <c r="J15" s="30"/>
      <c r="K15" s="30">
        <v>15</v>
      </c>
      <c r="L15" s="1" t="s">
        <v>164</v>
      </c>
    </row>
    <row r="16" spans="1:16" x14ac:dyDescent="0.3">
      <c r="B16" s="1" t="s">
        <v>127</v>
      </c>
      <c r="C16" s="1">
        <v>38</v>
      </c>
      <c r="D16" s="1"/>
      <c r="I16" s="1" t="s">
        <v>70</v>
      </c>
      <c r="J16" s="1"/>
      <c r="K16" s="1">
        <v>13</v>
      </c>
    </row>
    <row r="17" spans="1:23" x14ac:dyDescent="0.3">
      <c r="I17" s="1" t="s">
        <v>127</v>
      </c>
      <c r="J17" s="1"/>
      <c r="K17" s="1">
        <v>1</v>
      </c>
    </row>
    <row r="18" spans="1:23" ht="5.4" customHeight="1" x14ac:dyDescent="0.3">
      <c r="A18" s="232"/>
      <c r="B18" s="232"/>
      <c r="C18" s="232"/>
      <c r="D18" s="232"/>
      <c r="E18" s="232"/>
      <c r="F18" s="232"/>
      <c r="H18" s="232"/>
      <c r="I18" s="232"/>
      <c r="J18" s="232"/>
      <c r="K18" s="232"/>
      <c r="L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</row>
    <row r="19" spans="1:23" ht="15" thickBot="1" x14ac:dyDescent="0.35"/>
    <row r="20" spans="1:23" ht="18.600000000000001" thickBot="1" x14ac:dyDescent="0.4">
      <c r="A20" s="63" t="s">
        <v>10</v>
      </c>
      <c r="H20" s="202" t="s">
        <v>8</v>
      </c>
      <c r="N20" s="140" t="s">
        <v>96</v>
      </c>
    </row>
    <row r="21" spans="1:23" x14ac:dyDescent="0.3">
      <c r="A21" s="154" t="s">
        <v>160</v>
      </c>
      <c r="N21" s="203" t="s">
        <v>160</v>
      </c>
    </row>
    <row r="22" spans="1:23" x14ac:dyDescent="0.3">
      <c r="A22" s="28" t="s">
        <v>161</v>
      </c>
      <c r="B22" s="28" t="s">
        <v>69</v>
      </c>
      <c r="C22" s="28">
        <v>92.5</v>
      </c>
      <c r="D22" s="28" t="s">
        <v>162</v>
      </c>
      <c r="H22" s="28" t="s">
        <v>161</v>
      </c>
      <c r="I22" s="28" t="s">
        <v>69</v>
      </c>
      <c r="J22" s="28">
        <v>19</v>
      </c>
      <c r="K22" s="28" t="s">
        <v>162</v>
      </c>
      <c r="N22" s="28" t="s">
        <v>68</v>
      </c>
      <c r="O22" s="28" t="s">
        <v>100</v>
      </c>
      <c r="P22" s="28">
        <v>33</v>
      </c>
    </row>
    <row r="23" spans="1:23" x14ac:dyDescent="0.3">
      <c r="A23" s="28"/>
      <c r="B23" s="28" t="s">
        <v>122</v>
      </c>
      <c r="C23" s="28"/>
      <c r="D23" s="28"/>
      <c r="H23" s="28"/>
      <c r="I23" s="28" t="s">
        <v>122</v>
      </c>
      <c r="J23" s="28"/>
      <c r="K23" s="28"/>
      <c r="N23" s="30" t="s">
        <v>120</v>
      </c>
      <c r="O23" s="30" t="s">
        <v>169</v>
      </c>
      <c r="P23" s="30">
        <v>26</v>
      </c>
    </row>
    <row r="24" spans="1:23" x14ac:dyDescent="0.3">
      <c r="N24" s="1" t="s">
        <v>122</v>
      </c>
      <c r="O24" s="1" t="s">
        <v>161</v>
      </c>
      <c r="P24" s="1">
        <v>21</v>
      </c>
    </row>
    <row r="25" spans="1:23" x14ac:dyDescent="0.3">
      <c r="A25" s="30" t="s">
        <v>100</v>
      </c>
      <c r="B25" s="30" t="s">
        <v>68</v>
      </c>
      <c r="C25" s="30">
        <v>54.5</v>
      </c>
      <c r="D25" s="30" t="s">
        <v>164</v>
      </c>
      <c r="H25" s="233" t="s">
        <v>163</v>
      </c>
      <c r="I25" s="233" t="s">
        <v>119</v>
      </c>
      <c r="J25" s="233">
        <v>13</v>
      </c>
      <c r="K25" s="233" t="s">
        <v>164</v>
      </c>
      <c r="N25" s="1" t="s">
        <v>119</v>
      </c>
      <c r="O25" s="1" t="s">
        <v>169</v>
      </c>
      <c r="P25" s="1">
        <v>17</v>
      </c>
    </row>
    <row r="26" spans="1:23" x14ac:dyDescent="0.3">
      <c r="A26" s="30"/>
      <c r="B26" s="30" t="s">
        <v>125</v>
      </c>
      <c r="C26" s="30"/>
      <c r="D26" s="30"/>
      <c r="H26" s="233"/>
      <c r="I26" s="233" t="s">
        <v>120</v>
      </c>
      <c r="J26" s="233"/>
      <c r="K26" s="233"/>
      <c r="N26" s="1" t="s">
        <v>69</v>
      </c>
      <c r="O26" s="1" t="s">
        <v>161</v>
      </c>
      <c r="P26" s="1">
        <v>14</v>
      </c>
    </row>
    <row r="27" spans="1:23" x14ac:dyDescent="0.3">
      <c r="N27" s="1" t="s">
        <v>125</v>
      </c>
      <c r="O27" s="1" t="s">
        <v>100</v>
      </c>
      <c r="P27" s="1">
        <v>5</v>
      </c>
    </row>
    <row r="28" spans="1:23" x14ac:dyDescent="0.3">
      <c r="A28" s="150" t="s">
        <v>163</v>
      </c>
      <c r="B28" s="150" t="s">
        <v>119</v>
      </c>
      <c r="C28" s="150">
        <v>42</v>
      </c>
      <c r="D28" s="150"/>
    </row>
    <row r="29" spans="1:23" ht="15" thickBot="1" x14ac:dyDescent="0.35">
      <c r="A29" s="150"/>
      <c r="B29" s="150" t="s">
        <v>120</v>
      </c>
      <c r="C29" s="150"/>
      <c r="D29" s="150"/>
    </row>
    <row r="30" spans="1:23" x14ac:dyDescent="0.3">
      <c r="N30" s="203" t="s">
        <v>165</v>
      </c>
    </row>
    <row r="31" spans="1:23" ht="15.6" x14ac:dyDescent="0.3">
      <c r="A31" s="87" t="s">
        <v>165</v>
      </c>
      <c r="N31" s="28" t="s">
        <v>126</v>
      </c>
      <c r="O31" s="28"/>
      <c r="P31" s="28">
        <v>19</v>
      </c>
    </row>
    <row r="32" spans="1:23" x14ac:dyDescent="0.3">
      <c r="B32" s="28" t="s">
        <v>71</v>
      </c>
      <c r="C32" s="28">
        <v>45</v>
      </c>
      <c r="D32" s="28" t="s">
        <v>162</v>
      </c>
      <c r="N32" s="30" t="s">
        <v>71</v>
      </c>
      <c r="O32" s="30"/>
      <c r="P32" s="30">
        <v>13</v>
      </c>
    </row>
    <row r="33" spans="2:16" x14ac:dyDescent="0.3">
      <c r="B33" s="233" t="s">
        <v>127</v>
      </c>
      <c r="C33" s="233">
        <v>41</v>
      </c>
      <c r="D33" s="234" t="s">
        <v>167</v>
      </c>
      <c r="N33" s="1" t="s">
        <v>70</v>
      </c>
      <c r="O33" s="1"/>
      <c r="P33" s="1">
        <v>7</v>
      </c>
    </row>
    <row r="34" spans="2:16" x14ac:dyDescent="0.3">
      <c r="B34" s="150" t="s">
        <v>70</v>
      </c>
      <c r="C34" s="150">
        <v>37</v>
      </c>
      <c r="D34" s="235"/>
      <c r="N34" s="1" t="s">
        <v>127</v>
      </c>
      <c r="O34" s="1"/>
      <c r="P34" s="1">
        <v>7</v>
      </c>
    </row>
    <row r="35" spans="2:16" x14ac:dyDescent="0.3">
      <c r="B35" s="1" t="s">
        <v>126</v>
      </c>
      <c r="C35" s="1">
        <v>24.5</v>
      </c>
      <c r="D35" s="1"/>
    </row>
    <row r="38" spans="2:16" s="232" customFormat="1" ht="5.4" customHeight="1" x14ac:dyDescent="0.3"/>
  </sheetData>
  <sheetProtection sheet="1" objects="1" scenarios="1" selectLockedCells="1" selectUnlockedCells="1"/>
  <mergeCells count="1">
    <mergeCell ref="D14:D1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A0BE-A25B-49A7-AA00-A48B7B5ACA62}">
  <dimension ref="A3:AA64"/>
  <sheetViews>
    <sheetView topLeftCell="A10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  <col min="12" max="12" width="11.5546875" bestFit="1" customWidth="1"/>
    <col min="13" max="13" width="5.109375" bestFit="1" customWidth="1"/>
  </cols>
  <sheetData>
    <row r="3" spans="1:20" ht="15" thickBot="1" x14ac:dyDescent="0.35"/>
    <row r="4" spans="1:20" ht="71.400000000000006" thickBot="1" x14ac:dyDescent="0.35">
      <c r="A4" s="122" t="s">
        <v>128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/>
      <c r="L5" s="246"/>
      <c r="M5" s="44"/>
      <c r="N5" s="44"/>
      <c r="O5" s="44"/>
      <c r="P5" s="44"/>
      <c r="S5" s="44"/>
    </row>
    <row r="6" spans="1:20" x14ac:dyDescent="0.3">
      <c r="A6" s="13" t="s">
        <v>119</v>
      </c>
      <c r="B6" s="13" t="s">
        <v>118</v>
      </c>
      <c r="C6" s="45">
        <f>H13</f>
        <v>2</v>
      </c>
      <c r="D6" s="46">
        <f>S13</f>
        <v>4</v>
      </c>
      <c r="E6" s="46">
        <f>Z28</f>
        <v>44</v>
      </c>
      <c r="F6" s="66">
        <f>T37</f>
        <v>18</v>
      </c>
      <c r="G6" s="70">
        <f>SUM(C6:F6)</f>
        <v>68</v>
      </c>
      <c r="H6" s="45">
        <f>(G6/F5)*100</f>
        <v>31.481481481481481</v>
      </c>
      <c r="M6" s="48">
        <f>J47</f>
        <v>17</v>
      </c>
      <c r="N6" s="48">
        <f>J54</f>
        <v>0</v>
      </c>
      <c r="O6" s="48">
        <f>S61</f>
        <v>13</v>
      </c>
      <c r="P6" s="73">
        <f>SUM(M6:O6)</f>
        <v>30</v>
      </c>
      <c r="S6" s="73">
        <f>G6+P6</f>
        <v>98</v>
      </c>
    </row>
    <row r="7" spans="1:20" x14ac:dyDescent="0.3">
      <c r="A7" s="14" t="s">
        <v>120</v>
      </c>
      <c r="B7" s="14" t="s">
        <v>118</v>
      </c>
      <c r="C7" s="47">
        <f>H14</f>
        <v>12</v>
      </c>
      <c r="D7" s="48">
        <f>S14</f>
        <v>8</v>
      </c>
      <c r="E7" s="48">
        <f>Z29</f>
        <v>50</v>
      </c>
      <c r="F7" s="67">
        <f>T38</f>
        <v>18</v>
      </c>
      <c r="G7" s="71">
        <f t="shared" ref="G7:G9" si="0">SUM(C7:F7)</f>
        <v>88</v>
      </c>
      <c r="H7" s="45">
        <f>(G7/F5)*100</f>
        <v>40.74074074074074</v>
      </c>
      <c r="M7" s="48">
        <f t="shared" ref="M7:M9" si="1">J48</f>
        <v>26</v>
      </c>
      <c r="N7" s="48">
        <f>J55</f>
        <v>0</v>
      </c>
      <c r="O7" s="48">
        <f t="shared" ref="O7:O9" si="2">S62</f>
        <v>19</v>
      </c>
      <c r="P7" s="73">
        <f t="shared" ref="P7:P9" si="3">SUM(M7:O7)</f>
        <v>45</v>
      </c>
      <c r="S7" s="73">
        <f t="shared" ref="S7:S9" si="4">G7+P7</f>
        <v>133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156</v>
      </c>
    </row>
    <row r="11" spans="1:20" x14ac:dyDescent="0.3">
      <c r="A11" t="s">
        <v>118</v>
      </c>
      <c r="L11" t="s">
        <v>118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Bailey Logue</v>
      </c>
      <c r="B13" s="18">
        <v>0</v>
      </c>
      <c r="C13" s="29">
        <v>0</v>
      </c>
      <c r="D13" s="49">
        <f>B13+C13</f>
        <v>0</v>
      </c>
      <c r="E13" s="16">
        <v>2</v>
      </c>
      <c r="F13" s="5">
        <v>0</v>
      </c>
      <c r="G13" s="52">
        <f>E13+F13</f>
        <v>2</v>
      </c>
      <c r="H13" s="52">
        <f>D13+G13</f>
        <v>2</v>
      </c>
      <c r="L13" s="48" t="str">
        <f>A6</f>
        <v>Bailey Logue</v>
      </c>
      <c r="M13" s="3">
        <v>0</v>
      </c>
      <c r="N13" s="5">
        <v>4</v>
      </c>
      <c r="O13" s="52">
        <f>M13+N13</f>
        <v>4</v>
      </c>
      <c r="P13" s="16"/>
      <c r="Q13" s="5"/>
      <c r="R13" s="52">
        <f>P13+Q13</f>
        <v>0</v>
      </c>
      <c r="S13" s="52">
        <f>O13+R13</f>
        <v>4</v>
      </c>
    </row>
    <row r="14" spans="1:20" x14ac:dyDescent="0.3">
      <c r="A14" s="48" t="str">
        <f>A7</f>
        <v>Ellie Logue</v>
      </c>
      <c r="B14" s="1">
        <v>6</v>
      </c>
      <c r="C14" s="1">
        <v>0</v>
      </c>
      <c r="D14" s="50">
        <f>B14+C14</f>
        <v>6</v>
      </c>
      <c r="E14" s="9">
        <v>6</v>
      </c>
      <c r="F14" s="2"/>
      <c r="G14" s="52">
        <f>E14+F14</f>
        <v>6</v>
      </c>
      <c r="H14" s="52">
        <f>D14+G14</f>
        <v>12</v>
      </c>
      <c r="L14" s="48" t="str">
        <f>A7</f>
        <v>Ellie Logue</v>
      </c>
      <c r="M14" s="1">
        <v>4</v>
      </c>
      <c r="N14" s="2">
        <v>4</v>
      </c>
      <c r="O14" s="52">
        <f>M14+N14</f>
        <v>8</v>
      </c>
      <c r="P14" s="9"/>
      <c r="Q14" s="2"/>
      <c r="R14" s="52">
        <f>P14+Q14</f>
        <v>0</v>
      </c>
      <c r="S14" s="52">
        <f>O14+R14</f>
        <v>8</v>
      </c>
    </row>
    <row r="15" spans="1:20" ht="15" thickBot="1" x14ac:dyDescent="0.35">
      <c r="A15" s="4"/>
      <c r="B15" s="4"/>
      <c r="C15" s="18" t="s">
        <v>17</v>
      </c>
      <c r="D15" s="25">
        <v>1</v>
      </c>
      <c r="E15" s="1"/>
      <c r="F15" s="2" t="s">
        <v>17</v>
      </c>
      <c r="G15" s="20">
        <v>1</v>
      </c>
      <c r="H15" s="53">
        <f>D15+G15</f>
        <v>2</v>
      </c>
      <c r="L15" s="4"/>
      <c r="M15" s="4"/>
      <c r="N15" s="2" t="s">
        <v>17</v>
      </c>
      <c r="O15" s="20">
        <v>1</v>
      </c>
      <c r="P15" s="1"/>
      <c r="Q15" s="2" t="s">
        <v>17</v>
      </c>
      <c r="R15" s="20"/>
      <c r="S15" s="53">
        <f>O15+R15</f>
        <v>1</v>
      </c>
    </row>
    <row r="16" spans="1:20" ht="15" thickBot="1" x14ac:dyDescent="0.35">
      <c r="A16" s="4"/>
      <c r="C16" s="26" t="s">
        <v>18</v>
      </c>
      <c r="D16" s="51">
        <f>SUM(D13:D15)</f>
        <v>7</v>
      </c>
      <c r="E16" s="4"/>
      <c r="F16" s="30" t="s">
        <v>20</v>
      </c>
      <c r="G16" s="54">
        <f>SUM(G13:G15)</f>
        <v>9</v>
      </c>
      <c r="H16" s="37">
        <f>SUM(H13:H15)</f>
        <v>16</v>
      </c>
      <c r="I16">
        <f>D16+G16</f>
        <v>16</v>
      </c>
      <c r="L16" s="4"/>
      <c r="M16" s="4"/>
      <c r="N16" s="28" t="s">
        <v>19</v>
      </c>
      <c r="O16" s="55">
        <f>SUM(O13:O15)</f>
        <v>13</v>
      </c>
      <c r="P16" s="4"/>
      <c r="Q16" s="30" t="s">
        <v>20</v>
      </c>
      <c r="R16" s="55">
        <f>SUM(R13:R15)</f>
        <v>0</v>
      </c>
      <c r="S16" s="37">
        <f>SUM(S13:S15)</f>
        <v>13</v>
      </c>
      <c r="T16">
        <f>O16+R16</f>
        <v>13</v>
      </c>
    </row>
    <row r="18" spans="1:27" ht="15" thickBot="1" x14ac:dyDescent="0.35"/>
    <row r="19" spans="1:27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7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7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7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7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7" ht="15" thickBot="1" x14ac:dyDescent="0.35"/>
    <row r="27" spans="1:27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7" ht="15" thickBot="1" x14ac:dyDescent="0.35">
      <c r="A28" s="64" t="str">
        <f>A6</f>
        <v>Bailey Logue</v>
      </c>
      <c r="B28" s="18">
        <v>0</v>
      </c>
      <c r="C28" s="29">
        <v>6</v>
      </c>
      <c r="D28" s="49">
        <f>B28+C28</f>
        <v>6</v>
      </c>
      <c r="E28" s="16">
        <v>0</v>
      </c>
      <c r="F28" s="5">
        <v>6</v>
      </c>
      <c r="G28" s="52">
        <f>E28+F28</f>
        <v>6</v>
      </c>
      <c r="H28" s="18">
        <v>0</v>
      </c>
      <c r="I28" s="29">
        <v>6</v>
      </c>
      <c r="J28" s="49">
        <f>H28+I28</f>
        <v>6</v>
      </c>
      <c r="K28" s="16">
        <v>4</v>
      </c>
      <c r="L28" s="5">
        <v>2</v>
      </c>
      <c r="M28" s="52">
        <f>K28+L28</f>
        <v>6</v>
      </c>
      <c r="N28" s="18">
        <v>2</v>
      </c>
      <c r="O28" s="29">
        <v>6</v>
      </c>
      <c r="P28" s="49">
        <f>N28+O28</f>
        <v>8</v>
      </c>
      <c r="Q28" s="16">
        <v>0</v>
      </c>
      <c r="R28" s="5">
        <v>6</v>
      </c>
      <c r="S28" s="52">
        <f>Q28+R28</f>
        <v>6</v>
      </c>
      <c r="T28" s="18">
        <v>2</v>
      </c>
      <c r="U28" s="29">
        <v>2</v>
      </c>
      <c r="V28" s="49">
        <f>T28+U28</f>
        <v>4</v>
      </c>
      <c r="W28" s="16">
        <v>2</v>
      </c>
      <c r="X28" s="5">
        <v>0</v>
      </c>
      <c r="Y28" s="59">
        <f>W28+X28</f>
        <v>2</v>
      </c>
      <c r="Z28" s="60">
        <f>D28+G28+J28+M28+P28+S28+V28+Y28</f>
        <v>44</v>
      </c>
      <c r="AA28">
        <f>P28+S28+V28+Y28</f>
        <v>20</v>
      </c>
    </row>
    <row r="29" spans="1:27" ht="15" thickBot="1" x14ac:dyDescent="0.35">
      <c r="A29" s="48" t="str">
        <f>A7</f>
        <v>Ellie Logue</v>
      </c>
      <c r="B29" s="1">
        <v>0</v>
      </c>
      <c r="C29" s="2">
        <v>6</v>
      </c>
      <c r="D29" s="53">
        <f>B29+C29</f>
        <v>6</v>
      </c>
      <c r="E29" s="9">
        <v>0</v>
      </c>
      <c r="F29" s="2">
        <v>0</v>
      </c>
      <c r="G29" s="52">
        <f>E29+F29</f>
        <v>0</v>
      </c>
      <c r="H29" s="1">
        <v>0</v>
      </c>
      <c r="I29" s="1">
        <v>6</v>
      </c>
      <c r="J29" s="49">
        <f t="shared" ref="J29:J31" si="5">H29+I29</f>
        <v>6</v>
      </c>
      <c r="K29" s="9">
        <v>6</v>
      </c>
      <c r="L29" s="2">
        <v>6</v>
      </c>
      <c r="M29" s="52">
        <f t="shared" ref="M29:M31" si="6">K29+L29</f>
        <v>12</v>
      </c>
      <c r="N29" s="1">
        <v>2</v>
      </c>
      <c r="O29" s="1">
        <v>6</v>
      </c>
      <c r="P29" s="49">
        <f t="shared" ref="P29:P31" si="7">N29+O29</f>
        <v>8</v>
      </c>
      <c r="Q29" s="9">
        <v>6</v>
      </c>
      <c r="R29" s="2">
        <v>6</v>
      </c>
      <c r="S29" s="52">
        <f t="shared" ref="S29:S31" si="8">Q29+R29</f>
        <v>12</v>
      </c>
      <c r="T29" s="1">
        <v>2</v>
      </c>
      <c r="U29" s="1">
        <v>2</v>
      </c>
      <c r="V29" s="49">
        <f t="shared" ref="V29:V31" si="9">T29+U29</f>
        <v>4</v>
      </c>
      <c r="W29" s="9">
        <v>2</v>
      </c>
      <c r="X29" s="2">
        <v>0</v>
      </c>
      <c r="Y29" s="59">
        <f t="shared" ref="Y29:Y31" si="10">W29+X29</f>
        <v>2</v>
      </c>
      <c r="Z29" s="50">
        <f t="shared" ref="Z29:Z32" si="11">D29+G29+J29+M29+P29+S29+V29+Y29</f>
        <v>50</v>
      </c>
      <c r="AA29">
        <f>P29+S29+V29+Y29</f>
        <v>26</v>
      </c>
    </row>
    <row r="30" spans="1:27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7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7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0.5</v>
      </c>
      <c r="H32" s="4"/>
      <c r="I32" s="18" t="s">
        <v>17</v>
      </c>
      <c r="J32" s="25">
        <v>1</v>
      </c>
      <c r="K32" s="3"/>
      <c r="L32" s="5" t="s">
        <v>17</v>
      </c>
      <c r="M32" s="34">
        <v>0.5</v>
      </c>
      <c r="N32" s="4"/>
      <c r="O32" s="18" t="s">
        <v>17</v>
      </c>
      <c r="P32" s="11">
        <v>1.5</v>
      </c>
      <c r="Q32" s="3"/>
      <c r="R32" s="5" t="s">
        <v>17</v>
      </c>
      <c r="S32" s="31">
        <v>1.5</v>
      </c>
      <c r="T32" s="4"/>
      <c r="U32" s="18" t="s">
        <v>17</v>
      </c>
      <c r="V32" s="25">
        <v>1.5</v>
      </c>
      <c r="W32" s="3"/>
      <c r="X32" s="5" t="s">
        <v>17</v>
      </c>
      <c r="Y32" s="35">
        <v>1.5</v>
      </c>
      <c r="Z32" s="61">
        <f t="shared" si="11"/>
        <v>8.5</v>
      </c>
    </row>
    <row r="33" spans="1:27" ht="15" thickBot="1" x14ac:dyDescent="0.35">
      <c r="C33" s="26" t="s">
        <v>18</v>
      </c>
      <c r="D33" s="51">
        <f>SUM(D28:D32)</f>
        <v>12.5</v>
      </c>
      <c r="E33" s="4"/>
      <c r="F33" s="32" t="s">
        <v>20</v>
      </c>
      <c r="G33" s="54">
        <f>SUM(G28:G32)</f>
        <v>6.5</v>
      </c>
      <c r="I33" s="26" t="s">
        <v>27</v>
      </c>
      <c r="J33" s="51">
        <f>SUM(J28:J32)</f>
        <v>13</v>
      </c>
      <c r="K33" s="4"/>
      <c r="L33" s="33" t="s">
        <v>28</v>
      </c>
      <c r="M33" s="51">
        <f>SUM(M28:M32)</f>
        <v>18.5</v>
      </c>
      <c r="O33" s="26" t="s">
        <v>29</v>
      </c>
      <c r="P33" s="57">
        <f>SUM(P28:P32)</f>
        <v>17.5</v>
      </c>
      <c r="Q33" s="4"/>
      <c r="R33" s="32" t="s">
        <v>30</v>
      </c>
      <c r="S33" s="54">
        <f>SUM(S28:S32)</f>
        <v>19.5</v>
      </c>
      <c r="U33" s="26" t="s">
        <v>31</v>
      </c>
      <c r="V33" s="51">
        <f>SUM(V28:V32)</f>
        <v>9.5</v>
      </c>
      <c r="W33" s="4"/>
      <c r="X33" s="32" t="s">
        <v>32</v>
      </c>
      <c r="Y33" s="58">
        <f>SUM(Y28:Y32)</f>
        <v>5.5</v>
      </c>
      <c r="Z33" s="36">
        <f>SUM(Z28:Z32)</f>
        <v>102.5</v>
      </c>
      <c r="AA33">
        <f>D33+G33+J33+M33+P33+S33+V33+Y33</f>
        <v>102.5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Bailey Logue</v>
      </c>
      <c r="B37" s="18">
        <v>0</v>
      </c>
      <c r="C37" s="29">
        <v>6</v>
      </c>
      <c r="D37" s="49">
        <f>B37+C37</f>
        <v>6</v>
      </c>
      <c r="E37" s="16">
        <v>0</v>
      </c>
      <c r="F37" s="5">
        <v>6</v>
      </c>
      <c r="G37" s="52">
        <f>E37+F37</f>
        <v>6</v>
      </c>
      <c r="H37" s="18">
        <v>0</v>
      </c>
      <c r="I37" s="29">
        <v>0</v>
      </c>
      <c r="J37" s="49">
        <f>H37+I37</f>
        <v>0</v>
      </c>
      <c r="K37" s="16">
        <v>6</v>
      </c>
      <c r="L37" s="5">
        <v>0</v>
      </c>
      <c r="M37" s="52">
        <f>K37+L37</f>
        <v>6</v>
      </c>
      <c r="N37" s="18">
        <v>0</v>
      </c>
      <c r="O37" s="29">
        <v>0</v>
      </c>
      <c r="P37" s="49">
        <f>N37+O37</f>
        <v>0</v>
      </c>
      <c r="Q37" s="16">
        <v>0</v>
      </c>
      <c r="R37" s="5">
        <v>0</v>
      </c>
      <c r="S37" s="52">
        <f>Q37+R37</f>
        <v>0</v>
      </c>
      <c r="T37" s="51">
        <f>D37+G37+J37+M37+P37+S37</f>
        <v>18</v>
      </c>
    </row>
    <row r="38" spans="1:27" ht="15" thickBot="1" x14ac:dyDescent="0.35">
      <c r="A38" s="48" t="str">
        <f>A7</f>
        <v>Ellie Logue</v>
      </c>
      <c r="B38" s="1">
        <v>0</v>
      </c>
      <c r="C38" s="2">
        <v>0</v>
      </c>
      <c r="D38" s="53">
        <f>B38+C38</f>
        <v>0</v>
      </c>
      <c r="E38" s="9">
        <v>0</v>
      </c>
      <c r="F38" s="2">
        <v>0</v>
      </c>
      <c r="G38" s="52">
        <f>E38+F38</f>
        <v>0</v>
      </c>
      <c r="H38" s="1">
        <v>6</v>
      </c>
      <c r="I38" s="1">
        <v>4</v>
      </c>
      <c r="J38" s="49">
        <f t="shared" ref="J38:J40" si="12">H38+I38</f>
        <v>10</v>
      </c>
      <c r="K38" s="9">
        <v>0</v>
      </c>
      <c r="L38" s="2">
        <v>0</v>
      </c>
      <c r="M38" s="52">
        <f t="shared" ref="M38:M40" si="13">K38+L38</f>
        <v>0</v>
      </c>
      <c r="N38" s="1">
        <v>0</v>
      </c>
      <c r="O38" s="1">
        <v>0</v>
      </c>
      <c r="P38" s="49">
        <f t="shared" ref="P38:P40" si="14">N38+O38</f>
        <v>0</v>
      </c>
      <c r="Q38" s="9">
        <v>4</v>
      </c>
      <c r="R38" s="2">
        <v>4</v>
      </c>
      <c r="S38" s="52">
        <f t="shared" ref="S38:S40" si="15">Q38+R38</f>
        <v>8</v>
      </c>
      <c r="T38" s="51">
        <f t="shared" ref="T38:T41" si="16">D38+G38+J38+M38+P38+S38</f>
        <v>18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1</v>
      </c>
      <c r="E41" s="3"/>
      <c r="F41" s="5" t="s">
        <v>17</v>
      </c>
      <c r="G41" s="31">
        <v>0.5</v>
      </c>
      <c r="H41" s="4"/>
      <c r="I41" s="18" t="s">
        <v>17</v>
      </c>
      <c r="J41" s="25">
        <v>0.5</v>
      </c>
      <c r="K41" s="3"/>
      <c r="L41" s="5" t="s">
        <v>17</v>
      </c>
      <c r="M41" s="34">
        <v>1.5</v>
      </c>
      <c r="N41" s="4"/>
      <c r="O41" s="18" t="s">
        <v>17</v>
      </c>
      <c r="P41" s="78">
        <v>1.5</v>
      </c>
      <c r="Q41" s="3"/>
      <c r="R41" s="5" t="s">
        <v>17</v>
      </c>
      <c r="S41" s="35">
        <v>1</v>
      </c>
      <c r="T41" s="51">
        <f t="shared" si="16"/>
        <v>6</v>
      </c>
    </row>
    <row r="42" spans="1:27" ht="15" thickBot="1" x14ac:dyDescent="0.35">
      <c r="C42" s="26" t="s">
        <v>18</v>
      </c>
      <c r="D42" s="51">
        <f>SUM(D37:D41)</f>
        <v>7</v>
      </c>
      <c r="E42" s="4"/>
      <c r="F42" s="32" t="s">
        <v>20</v>
      </c>
      <c r="G42" s="54">
        <f>SUM(G37:G41)</f>
        <v>6.5</v>
      </c>
      <c r="I42" s="26" t="s">
        <v>27</v>
      </c>
      <c r="J42" s="51">
        <f>SUM(J37:J41)</f>
        <v>10.5</v>
      </c>
      <c r="K42" s="4"/>
      <c r="L42" s="33" t="s">
        <v>28</v>
      </c>
      <c r="M42" s="51">
        <f>SUM(M37:M41)</f>
        <v>7.5</v>
      </c>
      <c r="O42" s="26" t="s">
        <v>29</v>
      </c>
      <c r="P42" s="51">
        <f>SUM(P37:P41)</f>
        <v>1.5</v>
      </c>
      <c r="Q42" s="4"/>
      <c r="R42" s="32" t="s">
        <v>30</v>
      </c>
      <c r="S42" s="58">
        <f>SUM(S37:S41)</f>
        <v>9</v>
      </c>
      <c r="T42" s="36">
        <f>SUM(T37:T41)</f>
        <v>42</v>
      </c>
      <c r="U42">
        <f>D42+G42+J42+M42+P42+S42</f>
        <v>42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Bailey Logue</v>
      </c>
      <c r="B47" s="9">
        <v>0</v>
      </c>
      <c r="C47" s="1">
        <v>6</v>
      </c>
      <c r="D47" s="1">
        <v>4</v>
      </c>
      <c r="E47" s="1">
        <v>1.5</v>
      </c>
      <c r="F47" s="1">
        <v>0</v>
      </c>
      <c r="G47" s="1">
        <v>0</v>
      </c>
      <c r="H47" s="1">
        <v>4</v>
      </c>
      <c r="I47" s="2">
        <v>1.5</v>
      </c>
      <c r="J47" s="53">
        <f>SUM(B47:I47)</f>
        <v>17</v>
      </c>
    </row>
    <row r="48" spans="1:27" x14ac:dyDescent="0.3">
      <c r="A48" s="65" t="str">
        <f>A7</f>
        <v>Ellie Logue</v>
      </c>
      <c r="B48" s="9">
        <v>0</v>
      </c>
      <c r="C48" s="1">
        <v>6</v>
      </c>
      <c r="D48" s="1">
        <v>6</v>
      </c>
      <c r="E48" s="1">
        <v>1</v>
      </c>
      <c r="F48" s="1">
        <v>6</v>
      </c>
      <c r="G48" s="1">
        <v>0</v>
      </c>
      <c r="H48" s="1">
        <v>6</v>
      </c>
      <c r="I48" s="2">
        <v>1</v>
      </c>
      <c r="J48" s="53">
        <f t="shared" ref="J48:J50" si="17">SUM(B48:I48)</f>
        <v>26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Bailey Logue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Ellie Logue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Bailey Logue</v>
      </c>
      <c r="B61" s="182"/>
      <c r="C61" s="1">
        <v>6</v>
      </c>
      <c r="D61" s="183"/>
      <c r="E61" s="1">
        <v>6</v>
      </c>
      <c r="F61" s="2">
        <v>0</v>
      </c>
      <c r="G61" s="184"/>
      <c r="H61" s="183"/>
      <c r="I61" s="183"/>
      <c r="J61" s="183"/>
      <c r="K61" s="183"/>
      <c r="L61" s="1">
        <v>0</v>
      </c>
      <c r="M61" s="9">
        <v>0</v>
      </c>
      <c r="N61" s="1">
        <v>0</v>
      </c>
      <c r="O61" s="2">
        <v>1</v>
      </c>
      <c r="P61" s="52">
        <f>SUM(B61:O61)</f>
        <v>13</v>
      </c>
      <c r="Q61" s="9"/>
      <c r="R61" s="1"/>
      <c r="S61" s="75">
        <f>P61-R61</f>
        <v>13</v>
      </c>
    </row>
    <row r="62" spans="1:19" x14ac:dyDescent="0.3">
      <c r="A62" s="65" t="str">
        <f>A7</f>
        <v>Ellie Logue</v>
      </c>
      <c r="B62" s="182"/>
      <c r="C62" s="1">
        <v>6</v>
      </c>
      <c r="D62" s="183"/>
      <c r="E62" s="1">
        <v>6</v>
      </c>
      <c r="F62" s="2">
        <v>6</v>
      </c>
      <c r="G62" s="184"/>
      <c r="H62" s="183"/>
      <c r="I62" s="183"/>
      <c r="J62" s="183"/>
      <c r="K62" s="183"/>
      <c r="L62" s="1">
        <v>0</v>
      </c>
      <c r="M62" s="9">
        <v>0</v>
      </c>
      <c r="N62" s="1">
        <v>0</v>
      </c>
      <c r="O62" s="2">
        <v>1</v>
      </c>
      <c r="P62" s="53">
        <f>SUM(B62:O62)</f>
        <v>19</v>
      </c>
      <c r="Q62" s="9"/>
      <c r="R62" s="1"/>
      <c r="S62" s="75">
        <f t="shared" ref="S62:S64" si="19">P62-R62</f>
        <v>19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algorithmName="SHA-512" hashValue="vHHTUzFReejHrysR1K2rlBm0GC0INUiktft/Jio9t3MY6ItXmPvHIJjm63P9bkPKxq4GEeF8sg7VjqvyJoa37Q==" saltValue="NcTQGKU+asRnK3VVOstlwg==" spinCount="100000"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6A09-A92B-4D35-B065-F92A4022D031}">
  <dimension ref="A3:AA64"/>
  <sheetViews>
    <sheetView topLeftCell="A8" zoomScale="75" zoomScaleNormal="75" workbookViewId="0">
      <selection activeCell="J1" sqref="J1"/>
    </sheetView>
  </sheetViews>
  <sheetFormatPr defaultRowHeight="14.4" x14ac:dyDescent="0.3"/>
  <cols>
    <col min="1" max="1" width="15.21875" bestFit="1" customWidth="1"/>
    <col min="12" max="12" width="15.21875" bestFit="1" customWidth="1"/>
  </cols>
  <sheetData>
    <row r="3" spans="1:20" ht="15" thickBot="1" x14ac:dyDescent="0.35"/>
    <row r="4" spans="1:20" ht="72" thickBot="1" x14ac:dyDescent="0.35">
      <c r="A4" s="122" t="s">
        <v>121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/>
      <c r="L5" s="246"/>
      <c r="M5" s="44"/>
      <c r="N5" s="44"/>
      <c r="O5" s="44"/>
      <c r="P5" s="44"/>
      <c r="S5" s="44"/>
    </row>
    <row r="6" spans="1:20" x14ac:dyDescent="0.3">
      <c r="A6" s="13" t="s">
        <v>69</v>
      </c>
      <c r="B6" s="13" t="s">
        <v>118</v>
      </c>
      <c r="C6" s="45">
        <f>H13</f>
        <v>12</v>
      </c>
      <c r="D6" s="46">
        <f>S13</f>
        <v>10</v>
      </c>
      <c r="E6" s="46">
        <f>Z28</f>
        <v>52</v>
      </c>
      <c r="F6" s="66">
        <f>T37</f>
        <v>40</v>
      </c>
      <c r="G6" s="70">
        <f>SUM(C6:F6)</f>
        <v>114</v>
      </c>
      <c r="H6" s="45">
        <f>(G6/F5)*100</f>
        <v>52.777777777777779</v>
      </c>
      <c r="M6" s="48">
        <f>J47</f>
        <v>14</v>
      </c>
      <c r="N6" s="48">
        <f>J54</f>
        <v>0</v>
      </c>
      <c r="O6" s="48">
        <f>S61</f>
        <v>12.5</v>
      </c>
      <c r="P6" s="73">
        <f>SUM(M6:O6)</f>
        <v>26.5</v>
      </c>
      <c r="S6" s="73">
        <f>G6+P6</f>
        <v>140.5</v>
      </c>
    </row>
    <row r="7" spans="1:20" x14ac:dyDescent="0.3">
      <c r="A7" s="14" t="s">
        <v>122</v>
      </c>
      <c r="B7" s="14" t="s">
        <v>118</v>
      </c>
      <c r="C7" s="47">
        <f>H14</f>
        <v>14</v>
      </c>
      <c r="D7" s="48">
        <f>S14</f>
        <v>8</v>
      </c>
      <c r="E7" s="48">
        <f>Z29</f>
        <v>76</v>
      </c>
      <c r="F7" s="67">
        <f>T38</f>
        <v>46</v>
      </c>
      <c r="G7" s="71">
        <f t="shared" ref="G7:G9" si="0">SUM(C7:F7)</f>
        <v>144</v>
      </c>
      <c r="H7" s="45">
        <f>(G7/F5)*100</f>
        <v>66.666666666666657</v>
      </c>
      <c r="M7" s="48">
        <f t="shared" ref="M7:M9" si="1">J48</f>
        <v>21</v>
      </c>
      <c r="N7" s="48">
        <f>J55</f>
        <v>0</v>
      </c>
      <c r="O7" s="48">
        <f t="shared" ref="O7:O9" si="2">S62</f>
        <v>31.5</v>
      </c>
      <c r="P7" s="73">
        <f t="shared" ref="P7:P9" si="3">SUM(M7:O7)</f>
        <v>52.5</v>
      </c>
      <c r="S7" s="73">
        <f t="shared" ref="S7:S9" si="4">G7+P7</f>
        <v>196.5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258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Mackenzie Ellem</v>
      </c>
      <c r="B13" s="18">
        <v>6</v>
      </c>
      <c r="C13" s="29">
        <v>0</v>
      </c>
      <c r="D13" s="49">
        <f>B13+C13</f>
        <v>6</v>
      </c>
      <c r="E13" s="16">
        <v>6</v>
      </c>
      <c r="F13" s="5">
        <v>0</v>
      </c>
      <c r="G13" s="52">
        <f>E13+F13</f>
        <v>6</v>
      </c>
      <c r="H13" s="52">
        <f>D13+G13</f>
        <v>12</v>
      </c>
      <c r="L13" s="48" t="str">
        <f>A6</f>
        <v>Mackenzie Ellem</v>
      </c>
      <c r="M13" s="3">
        <v>6</v>
      </c>
      <c r="N13" s="5">
        <v>4</v>
      </c>
      <c r="O13" s="52">
        <f>M13+N13</f>
        <v>10</v>
      </c>
      <c r="P13" s="16"/>
      <c r="Q13" s="5"/>
      <c r="R13" s="52">
        <f>P13+Q13</f>
        <v>0</v>
      </c>
      <c r="S13" s="52">
        <f>O13+R13</f>
        <v>10</v>
      </c>
    </row>
    <row r="14" spans="1:20" x14ac:dyDescent="0.3">
      <c r="A14" s="48" t="str">
        <f>A7</f>
        <v>Jack Banister</v>
      </c>
      <c r="B14" s="1">
        <v>2</v>
      </c>
      <c r="C14" s="1">
        <v>6</v>
      </c>
      <c r="D14" s="50">
        <f>B14+C14</f>
        <v>8</v>
      </c>
      <c r="E14" s="9">
        <v>6</v>
      </c>
      <c r="F14" s="2">
        <v>0</v>
      </c>
      <c r="G14" s="52">
        <f>E14+F14</f>
        <v>6</v>
      </c>
      <c r="H14" s="52">
        <f>D14+G14</f>
        <v>14</v>
      </c>
      <c r="L14" s="48" t="str">
        <f>A7</f>
        <v>Jack Banister</v>
      </c>
      <c r="M14" s="1">
        <v>6</v>
      </c>
      <c r="N14" s="2">
        <v>2</v>
      </c>
      <c r="O14" s="52">
        <f>M14+N14</f>
        <v>8</v>
      </c>
      <c r="P14" s="9"/>
      <c r="Q14" s="2"/>
      <c r="R14" s="52">
        <f>P14+Q14</f>
        <v>0</v>
      </c>
      <c r="S14" s="52">
        <f>O14+R14</f>
        <v>8</v>
      </c>
    </row>
    <row r="15" spans="1:20" ht="15" thickBot="1" x14ac:dyDescent="0.35">
      <c r="A15" s="4"/>
      <c r="B15" s="4"/>
      <c r="C15" s="18" t="s">
        <v>17</v>
      </c>
      <c r="D15" s="25">
        <v>1.5</v>
      </c>
      <c r="E15" s="1"/>
      <c r="F15" s="2" t="s">
        <v>17</v>
      </c>
      <c r="G15" s="20">
        <v>1</v>
      </c>
      <c r="H15" s="53">
        <f>D15+G15</f>
        <v>2.5</v>
      </c>
      <c r="L15" s="4"/>
      <c r="M15" s="4"/>
      <c r="N15" s="2" t="s">
        <v>17</v>
      </c>
      <c r="O15" s="20">
        <v>1</v>
      </c>
      <c r="P15" s="1"/>
      <c r="Q15" s="2" t="s">
        <v>17</v>
      </c>
      <c r="R15" s="20"/>
      <c r="S15" s="53">
        <f>O15+R15</f>
        <v>1</v>
      </c>
    </row>
    <row r="16" spans="1:20" ht="15" thickBot="1" x14ac:dyDescent="0.35">
      <c r="A16" s="4"/>
      <c r="C16" s="26" t="s">
        <v>18</v>
      </c>
      <c r="D16" s="51">
        <f>SUM(D13:D15)</f>
        <v>15.5</v>
      </c>
      <c r="E16" s="4"/>
      <c r="F16" s="30" t="s">
        <v>20</v>
      </c>
      <c r="G16" s="54">
        <f>SUM(G13:G15)</f>
        <v>13</v>
      </c>
      <c r="H16" s="37">
        <f>SUM(H13:H15)</f>
        <v>28.5</v>
      </c>
      <c r="I16">
        <f>D16+G16</f>
        <v>28.5</v>
      </c>
      <c r="L16" s="4"/>
      <c r="M16" s="4"/>
      <c r="N16" s="28" t="s">
        <v>19</v>
      </c>
      <c r="O16" s="55">
        <f>SUM(O13:O15)</f>
        <v>19</v>
      </c>
      <c r="P16" s="4"/>
      <c r="Q16" s="30" t="s">
        <v>20</v>
      </c>
      <c r="R16" s="55">
        <f>SUM(R13:R15)</f>
        <v>0</v>
      </c>
      <c r="S16" s="37">
        <f>SUM(S13:S15)</f>
        <v>19</v>
      </c>
      <c r="T16">
        <f>O16+R16</f>
        <v>19</v>
      </c>
    </row>
    <row r="18" spans="1:26" ht="15" thickBot="1" x14ac:dyDescent="0.35"/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6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6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6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Mackenzie Ellem</v>
      </c>
      <c r="B28" s="18">
        <v>2</v>
      </c>
      <c r="C28" s="29">
        <v>0</v>
      </c>
      <c r="D28" s="49">
        <f>B28+C28</f>
        <v>2</v>
      </c>
      <c r="E28" s="16">
        <v>6</v>
      </c>
      <c r="F28" s="5">
        <v>2</v>
      </c>
      <c r="G28" s="52">
        <f>E28+F28</f>
        <v>8</v>
      </c>
      <c r="H28" s="18">
        <v>6</v>
      </c>
      <c r="I28" s="29">
        <v>6</v>
      </c>
      <c r="J28" s="49">
        <f>H28+I28</f>
        <v>12</v>
      </c>
      <c r="K28" s="16">
        <v>0</v>
      </c>
      <c r="L28" s="5">
        <v>6</v>
      </c>
      <c r="M28" s="52">
        <f>K28+L28</f>
        <v>6</v>
      </c>
      <c r="N28" s="18">
        <v>0</v>
      </c>
      <c r="O28" s="29">
        <v>6</v>
      </c>
      <c r="P28" s="49">
        <f>N28+O28</f>
        <v>6</v>
      </c>
      <c r="Q28" s="16">
        <v>0</v>
      </c>
      <c r="R28" s="5">
        <v>6</v>
      </c>
      <c r="S28" s="52">
        <f>Q28+R28</f>
        <v>6</v>
      </c>
      <c r="T28" s="18">
        <v>6</v>
      </c>
      <c r="U28" s="29">
        <v>0</v>
      </c>
      <c r="V28" s="49">
        <f>T28+U28</f>
        <v>6</v>
      </c>
      <c r="W28" s="16">
        <v>2</v>
      </c>
      <c r="X28" s="5">
        <v>4</v>
      </c>
      <c r="Y28" s="59">
        <f>W28+X28</f>
        <v>6</v>
      </c>
      <c r="Z28" s="60">
        <f>D28+G28+J28+M28+P28+S28+V28+Y28</f>
        <v>52</v>
      </c>
    </row>
    <row r="29" spans="1:26" ht="15" thickBot="1" x14ac:dyDescent="0.35">
      <c r="A29" s="48" t="str">
        <f>A7</f>
        <v>Jack Banister</v>
      </c>
      <c r="B29" s="1">
        <v>6</v>
      </c>
      <c r="C29" s="2">
        <v>0</v>
      </c>
      <c r="D29" s="53">
        <f>B29+C29</f>
        <v>6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4</v>
      </c>
      <c r="J29" s="49">
        <f t="shared" ref="J29:J31" si="5">H29+I29</f>
        <v>10</v>
      </c>
      <c r="K29" s="9">
        <v>0</v>
      </c>
      <c r="L29" s="2">
        <v>4</v>
      </c>
      <c r="M29" s="52">
        <f t="shared" ref="M29:M31" si="6">K29+L29</f>
        <v>4</v>
      </c>
      <c r="N29" s="1">
        <v>6</v>
      </c>
      <c r="O29" s="1">
        <v>2</v>
      </c>
      <c r="P29" s="49">
        <f t="shared" ref="P29:P31" si="7">N29+O29</f>
        <v>8</v>
      </c>
      <c r="Q29" s="9">
        <v>6</v>
      </c>
      <c r="R29" s="2">
        <v>6</v>
      </c>
      <c r="S29" s="52">
        <f t="shared" ref="S29:S31" si="8">Q29+R29</f>
        <v>12</v>
      </c>
      <c r="T29" s="1">
        <v>6</v>
      </c>
      <c r="U29" s="1">
        <v>6</v>
      </c>
      <c r="V29" s="49">
        <f t="shared" ref="V29:V31" si="9">T29+U29</f>
        <v>12</v>
      </c>
      <c r="W29" s="9">
        <v>6</v>
      </c>
      <c r="X29" s="2">
        <v>6</v>
      </c>
      <c r="Y29" s="59">
        <f t="shared" ref="Y29:Y31" si="10">W29+X29</f>
        <v>12</v>
      </c>
      <c r="Z29" s="50">
        <f t="shared" ref="Z29:Z32" si="11">D29+G29+J29+M29+P29+S29+V29+Y29</f>
        <v>76</v>
      </c>
    </row>
    <row r="30" spans="1:26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6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6" ht="15" thickBot="1" x14ac:dyDescent="0.35">
      <c r="C32" s="18" t="s">
        <v>17</v>
      </c>
      <c r="D32" s="25">
        <v>1</v>
      </c>
      <c r="E32" s="3"/>
      <c r="F32" s="5" t="s">
        <v>17</v>
      </c>
      <c r="G32" s="31">
        <v>1</v>
      </c>
      <c r="H32" s="4"/>
      <c r="I32" s="18" t="s">
        <v>17</v>
      </c>
      <c r="J32" s="25">
        <v>1</v>
      </c>
      <c r="K32" s="3"/>
      <c r="L32" s="5" t="s">
        <v>17</v>
      </c>
      <c r="M32" s="34">
        <v>0.5</v>
      </c>
      <c r="N32" s="4"/>
      <c r="O32" s="18" t="s">
        <v>17</v>
      </c>
      <c r="P32" s="11">
        <v>1.5</v>
      </c>
      <c r="Q32" s="3"/>
      <c r="R32" s="5" t="s">
        <v>17</v>
      </c>
      <c r="S32" s="31">
        <v>1.5</v>
      </c>
      <c r="T32" s="4"/>
      <c r="U32" s="18" t="s">
        <v>17</v>
      </c>
      <c r="V32" s="25">
        <v>1</v>
      </c>
      <c r="W32" s="3"/>
      <c r="X32" s="5" t="s">
        <v>17</v>
      </c>
      <c r="Y32" s="35">
        <v>1</v>
      </c>
      <c r="Z32" s="61">
        <f t="shared" si="11"/>
        <v>8.5</v>
      </c>
    </row>
    <row r="33" spans="1:27" ht="15" thickBot="1" x14ac:dyDescent="0.35">
      <c r="C33" s="26" t="s">
        <v>18</v>
      </c>
      <c r="D33" s="51">
        <f>SUM(D28:D32)</f>
        <v>9</v>
      </c>
      <c r="E33" s="4"/>
      <c r="F33" s="32" t="s">
        <v>20</v>
      </c>
      <c r="G33" s="54">
        <f>SUM(G28:G32)</f>
        <v>21</v>
      </c>
      <c r="I33" s="26" t="s">
        <v>27</v>
      </c>
      <c r="J33" s="51">
        <f>SUM(J28:J32)</f>
        <v>23</v>
      </c>
      <c r="K33" s="4"/>
      <c r="L33" s="33" t="s">
        <v>28</v>
      </c>
      <c r="M33" s="51">
        <f>SUM(M28:M32)</f>
        <v>10.5</v>
      </c>
      <c r="O33" s="26" t="s">
        <v>29</v>
      </c>
      <c r="P33" s="57">
        <f>SUM(P28:P32)</f>
        <v>15.5</v>
      </c>
      <c r="Q33" s="4"/>
      <c r="R33" s="32" t="s">
        <v>30</v>
      </c>
      <c r="S33" s="54">
        <f>SUM(S28:S32)</f>
        <v>19.5</v>
      </c>
      <c r="U33" s="26" t="s">
        <v>31</v>
      </c>
      <c r="V33" s="51">
        <f>SUM(V28:V32)</f>
        <v>19</v>
      </c>
      <c r="W33" s="4"/>
      <c r="X33" s="32" t="s">
        <v>32</v>
      </c>
      <c r="Y33" s="58">
        <f>SUM(Y28:Y32)</f>
        <v>19</v>
      </c>
      <c r="Z33" s="36">
        <f>SUM(Z28:Z32)</f>
        <v>136.5</v>
      </c>
      <c r="AA33">
        <f>D33+G33+J33+M33+P33+S33+V33+Y33</f>
        <v>136.5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Mackenzie Ellem</v>
      </c>
      <c r="B37" s="18">
        <v>2</v>
      </c>
      <c r="C37" s="29">
        <v>0</v>
      </c>
      <c r="D37" s="49">
        <f>B37+C37</f>
        <v>2</v>
      </c>
      <c r="E37" s="16">
        <v>0</v>
      </c>
      <c r="F37" s="5">
        <v>6</v>
      </c>
      <c r="G37" s="52">
        <f>E37+F37</f>
        <v>6</v>
      </c>
      <c r="H37" s="18">
        <v>2</v>
      </c>
      <c r="I37" s="29">
        <v>6</v>
      </c>
      <c r="J37" s="49">
        <f>H37+I37</f>
        <v>8</v>
      </c>
      <c r="K37" s="16">
        <v>4</v>
      </c>
      <c r="L37" s="5">
        <v>2</v>
      </c>
      <c r="M37" s="52">
        <f>K37+L37</f>
        <v>6</v>
      </c>
      <c r="N37" s="18">
        <v>4</v>
      </c>
      <c r="O37" s="29">
        <v>6</v>
      </c>
      <c r="P37" s="49">
        <f>N37+O37</f>
        <v>10</v>
      </c>
      <c r="Q37" s="16">
        <v>2</v>
      </c>
      <c r="R37" s="5">
        <v>6</v>
      </c>
      <c r="S37" s="52">
        <f>Q37+R37</f>
        <v>8</v>
      </c>
      <c r="T37" s="51">
        <f>D37+G37+J37+M37+P37+S37</f>
        <v>40</v>
      </c>
    </row>
    <row r="38" spans="1:27" ht="15" thickBot="1" x14ac:dyDescent="0.35">
      <c r="A38" s="48" t="str">
        <f>A7</f>
        <v>Jack Banister</v>
      </c>
      <c r="B38" s="1">
        <v>6</v>
      </c>
      <c r="C38" s="2">
        <v>6</v>
      </c>
      <c r="D38" s="53">
        <f>B38+C38</f>
        <v>12</v>
      </c>
      <c r="E38" s="9">
        <v>6</v>
      </c>
      <c r="F38" s="2">
        <v>0</v>
      </c>
      <c r="G38" s="52">
        <f>E38+F38</f>
        <v>6</v>
      </c>
      <c r="H38" s="1">
        <v>4</v>
      </c>
      <c r="I38" s="1">
        <v>0</v>
      </c>
      <c r="J38" s="49">
        <f t="shared" ref="J38:J40" si="12">H38+I38</f>
        <v>4</v>
      </c>
      <c r="K38" s="9">
        <v>2</v>
      </c>
      <c r="L38" s="2">
        <v>6</v>
      </c>
      <c r="M38" s="52">
        <f t="shared" ref="M38:M40" si="13">K38+L38</f>
        <v>8</v>
      </c>
      <c r="N38" s="1">
        <v>6</v>
      </c>
      <c r="O38" s="1">
        <v>4</v>
      </c>
      <c r="P38" s="49">
        <f t="shared" ref="P38:P40" si="14">N38+O38</f>
        <v>10</v>
      </c>
      <c r="Q38" s="9">
        <v>6</v>
      </c>
      <c r="R38" s="2">
        <v>0</v>
      </c>
      <c r="S38" s="52">
        <f t="shared" ref="S38:S40" si="15">Q38+R38</f>
        <v>6</v>
      </c>
      <c r="T38" s="51">
        <f t="shared" ref="T38:T41" si="16">D38+G38+J38+M38+P38+S38</f>
        <v>46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1</v>
      </c>
      <c r="E41" s="3"/>
      <c r="F41" s="5" t="s">
        <v>17</v>
      </c>
      <c r="G41" s="31">
        <v>1</v>
      </c>
      <c r="H41" s="4"/>
      <c r="I41" s="18" t="s">
        <v>17</v>
      </c>
      <c r="J41" s="25">
        <v>0.5</v>
      </c>
      <c r="K41" s="3"/>
      <c r="L41" s="5" t="s">
        <v>17</v>
      </c>
      <c r="M41" s="34">
        <v>1.5</v>
      </c>
      <c r="N41" s="4"/>
      <c r="O41" s="18" t="s">
        <v>17</v>
      </c>
      <c r="P41" s="78">
        <v>1.5</v>
      </c>
      <c r="Q41" s="3"/>
      <c r="R41" s="5" t="s">
        <v>17</v>
      </c>
      <c r="S41" s="35">
        <v>1</v>
      </c>
      <c r="T41" s="51">
        <f t="shared" si="16"/>
        <v>6.5</v>
      </c>
    </row>
    <row r="42" spans="1:27" ht="15" thickBot="1" x14ac:dyDescent="0.35">
      <c r="C42" s="26" t="s">
        <v>18</v>
      </c>
      <c r="D42" s="51">
        <f>SUM(D37:D41)</f>
        <v>15</v>
      </c>
      <c r="E42" s="4"/>
      <c r="F42" s="32" t="s">
        <v>20</v>
      </c>
      <c r="G42" s="54">
        <f>SUM(G37:G41)</f>
        <v>13</v>
      </c>
      <c r="I42" s="26" t="s">
        <v>27</v>
      </c>
      <c r="J42" s="51">
        <f>SUM(J37:J41)</f>
        <v>12.5</v>
      </c>
      <c r="K42" s="4"/>
      <c r="L42" s="33" t="s">
        <v>28</v>
      </c>
      <c r="M42" s="51">
        <f>SUM(M37:M41)</f>
        <v>15.5</v>
      </c>
      <c r="O42" s="26" t="s">
        <v>29</v>
      </c>
      <c r="P42" s="51">
        <f>SUM(P37:P41)</f>
        <v>21.5</v>
      </c>
      <c r="Q42" s="4"/>
      <c r="R42" s="32" t="s">
        <v>30</v>
      </c>
      <c r="S42" s="58">
        <f>SUM(S37:S41)</f>
        <v>15</v>
      </c>
      <c r="T42" s="36">
        <f>SUM(T37:T41)</f>
        <v>92.5</v>
      </c>
      <c r="U42">
        <f>D42+G42+J42+M42+P42+S42</f>
        <v>92.5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Mackenzie Ellem</v>
      </c>
      <c r="B47" s="9">
        <v>6</v>
      </c>
      <c r="C47" s="1">
        <v>0</v>
      </c>
      <c r="D47" s="1">
        <v>6</v>
      </c>
      <c r="E47" s="1">
        <v>1</v>
      </c>
      <c r="F47" s="1">
        <v>0</v>
      </c>
      <c r="G47" s="1">
        <v>0</v>
      </c>
      <c r="H47" s="1">
        <v>0</v>
      </c>
      <c r="I47" s="2">
        <v>1</v>
      </c>
      <c r="J47" s="53">
        <f>SUM(B47:I47)</f>
        <v>14</v>
      </c>
    </row>
    <row r="48" spans="1:27" x14ac:dyDescent="0.3">
      <c r="A48" s="65" t="str">
        <f>A7</f>
        <v>Jack Banister</v>
      </c>
      <c r="B48" s="9">
        <v>0</v>
      </c>
      <c r="C48" s="1">
        <v>6</v>
      </c>
      <c r="D48" s="1">
        <v>6</v>
      </c>
      <c r="E48" s="1">
        <v>1.5</v>
      </c>
      <c r="F48" s="1">
        <v>0</v>
      </c>
      <c r="G48" s="1">
        <v>0</v>
      </c>
      <c r="H48" s="1">
        <v>6</v>
      </c>
      <c r="I48" s="2">
        <v>1.5</v>
      </c>
      <c r="J48" s="53">
        <f t="shared" ref="J48:J50" si="17">SUM(B48:I48)</f>
        <v>21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Mackenzie Ellem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Jack Banister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Mackenzie Ellem</v>
      </c>
      <c r="B61" s="182"/>
      <c r="C61" s="1">
        <v>0</v>
      </c>
      <c r="D61" s="183"/>
      <c r="E61" s="1">
        <v>6</v>
      </c>
      <c r="F61" s="2">
        <v>0</v>
      </c>
      <c r="G61" s="184"/>
      <c r="H61" s="183"/>
      <c r="I61" s="183"/>
      <c r="J61" s="183"/>
      <c r="K61" s="183"/>
      <c r="L61" s="1">
        <v>0</v>
      </c>
      <c r="M61" s="9">
        <v>6</v>
      </c>
      <c r="N61" s="1">
        <v>0</v>
      </c>
      <c r="O61" s="2">
        <v>0.5</v>
      </c>
      <c r="P61" s="52">
        <f>SUM(B61:O61)</f>
        <v>12.5</v>
      </c>
      <c r="Q61" s="9"/>
      <c r="R61" s="1"/>
      <c r="S61" s="75">
        <f>P61-R61</f>
        <v>12.5</v>
      </c>
    </row>
    <row r="62" spans="1:19" x14ac:dyDescent="0.3">
      <c r="A62" s="65" t="str">
        <f>A7</f>
        <v>Jack Banister</v>
      </c>
      <c r="B62" s="182"/>
      <c r="C62" s="1">
        <v>6</v>
      </c>
      <c r="D62" s="183"/>
      <c r="E62" s="1">
        <v>6</v>
      </c>
      <c r="F62" s="2">
        <v>6</v>
      </c>
      <c r="G62" s="184"/>
      <c r="H62" s="183"/>
      <c r="I62" s="183"/>
      <c r="J62" s="183"/>
      <c r="K62" s="183"/>
      <c r="L62" s="1">
        <v>0</v>
      </c>
      <c r="M62" s="9">
        <v>6</v>
      </c>
      <c r="N62" s="1">
        <v>6</v>
      </c>
      <c r="O62" s="2">
        <v>1.5</v>
      </c>
      <c r="P62" s="53">
        <f>SUM(B62:O62)</f>
        <v>31.5</v>
      </c>
      <c r="Q62" s="9"/>
      <c r="R62" s="1"/>
      <c r="S62" s="75">
        <f t="shared" ref="S62:S64" si="19">P62-R62</f>
        <v>31.5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F0B8-6976-4A9D-BC37-3B9E73B642B1}">
  <dimension ref="A3:AA64"/>
  <sheetViews>
    <sheetView topLeftCell="A8" zoomScale="75" zoomScaleNormal="75" workbookViewId="0">
      <selection activeCell="J1" sqref="J1"/>
    </sheetView>
  </sheetViews>
  <sheetFormatPr defaultRowHeight="14.4" x14ac:dyDescent="0.3"/>
  <cols>
    <col min="1" max="1" width="15.44140625" bestFit="1" customWidth="1"/>
  </cols>
  <sheetData>
    <row r="3" spans="1:20" ht="15" thickBot="1" x14ac:dyDescent="0.35"/>
    <row r="4" spans="1:20" ht="71.400000000000006" thickBot="1" x14ac:dyDescent="0.35">
      <c r="A4" s="122" t="s">
        <v>124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/>
      <c r="L5" s="246"/>
      <c r="M5" s="44"/>
      <c r="N5" s="44"/>
      <c r="O5" s="44"/>
      <c r="P5" s="44"/>
      <c r="S5" s="44"/>
    </row>
    <row r="6" spans="1:20" x14ac:dyDescent="0.3">
      <c r="A6" s="13" t="s">
        <v>125</v>
      </c>
      <c r="B6" s="13" t="s">
        <v>118</v>
      </c>
      <c r="C6" s="45">
        <f>H13</f>
        <v>4</v>
      </c>
      <c r="D6" s="46">
        <f>S13</f>
        <v>0</v>
      </c>
      <c r="E6" s="46">
        <f>Z28</f>
        <v>24</v>
      </c>
      <c r="F6" s="66">
        <f>T37</f>
        <v>8</v>
      </c>
      <c r="G6" s="70">
        <f>SUM(C6:F6)</f>
        <v>36</v>
      </c>
      <c r="H6" s="45">
        <f>(G6/F5)*100</f>
        <v>16.666666666666664</v>
      </c>
      <c r="M6" s="48">
        <f>J47</f>
        <v>5</v>
      </c>
      <c r="N6" s="48">
        <f>J54</f>
        <v>0</v>
      </c>
      <c r="O6" s="48">
        <f>S61</f>
        <v>18.5</v>
      </c>
      <c r="P6" s="73">
        <f>SUM(M6:O6)</f>
        <v>23.5</v>
      </c>
      <c r="S6" s="73">
        <f>G6+P6</f>
        <v>59.5</v>
      </c>
    </row>
    <row r="7" spans="1:20" x14ac:dyDescent="0.3">
      <c r="A7" s="14" t="s">
        <v>68</v>
      </c>
      <c r="B7" s="14" t="s">
        <v>118</v>
      </c>
      <c r="C7" s="47">
        <f>H14</f>
        <v>16</v>
      </c>
      <c r="D7" s="48">
        <f>S14</f>
        <v>0</v>
      </c>
      <c r="E7" s="48">
        <f>Z29</f>
        <v>74</v>
      </c>
      <c r="F7" s="67">
        <f>T38</f>
        <v>44</v>
      </c>
      <c r="G7" s="71">
        <f t="shared" ref="G7:G9" si="0">SUM(C7:F7)</f>
        <v>134</v>
      </c>
      <c r="H7" s="45">
        <f>(G7/F5)*100</f>
        <v>62.037037037037038</v>
      </c>
      <c r="M7" s="48">
        <f t="shared" ref="M7:M9" si="1">J48</f>
        <v>33</v>
      </c>
      <c r="N7" s="48">
        <f>J55</f>
        <v>0</v>
      </c>
      <c r="O7" s="48">
        <f t="shared" ref="O7:O9" si="2">S62</f>
        <v>25</v>
      </c>
      <c r="P7" s="73">
        <f t="shared" ref="P7:P9" si="3">SUM(M7:O7)</f>
        <v>58</v>
      </c>
      <c r="S7" s="73">
        <f t="shared" ref="S7:S9" si="4">G7+P7</f>
        <v>192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170</v>
      </c>
    </row>
    <row r="11" spans="1:20" x14ac:dyDescent="0.3">
      <c r="A11" t="s">
        <v>118</v>
      </c>
      <c r="L11" t="str">
        <f>A11</f>
        <v>JNR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Zara Kesby</v>
      </c>
      <c r="B13" s="18">
        <v>0</v>
      </c>
      <c r="C13" s="29">
        <v>4</v>
      </c>
      <c r="D13" s="49">
        <f>B13+C13</f>
        <v>4</v>
      </c>
      <c r="E13" s="16">
        <v>0</v>
      </c>
      <c r="F13" s="5">
        <v>0</v>
      </c>
      <c r="G13" s="52">
        <f>E13+F13</f>
        <v>0</v>
      </c>
      <c r="H13" s="52">
        <f>D13+G13</f>
        <v>4</v>
      </c>
      <c r="L13" s="48" t="str">
        <f>A6</f>
        <v>Zara Kesby</v>
      </c>
      <c r="M13" s="3"/>
      <c r="N13" s="5"/>
      <c r="O13" s="52">
        <f>M13+N13</f>
        <v>0</v>
      </c>
      <c r="P13" s="16"/>
      <c r="Q13" s="5"/>
      <c r="R13" s="52">
        <f>P13+Q13</f>
        <v>0</v>
      </c>
      <c r="S13" s="52">
        <f>O13+R13</f>
        <v>0</v>
      </c>
    </row>
    <row r="14" spans="1:20" x14ac:dyDescent="0.3">
      <c r="A14" s="48" t="str">
        <f>A7</f>
        <v>Samantha Gurney</v>
      </c>
      <c r="B14" s="1">
        <v>6</v>
      </c>
      <c r="C14" s="1">
        <v>4</v>
      </c>
      <c r="D14" s="50">
        <f>B14+C14</f>
        <v>10</v>
      </c>
      <c r="E14" s="9">
        <v>0</v>
      </c>
      <c r="F14" s="2">
        <v>6</v>
      </c>
      <c r="G14" s="52">
        <f>E14+F14</f>
        <v>6</v>
      </c>
      <c r="H14" s="52">
        <f>D14+G14</f>
        <v>16</v>
      </c>
      <c r="L14" s="48" t="str">
        <f>A7</f>
        <v>Samantha Gurney</v>
      </c>
      <c r="M14" s="1"/>
      <c r="N14" s="2"/>
      <c r="O14" s="52">
        <f>M14+N14</f>
        <v>0</v>
      </c>
      <c r="P14" s="9"/>
      <c r="Q14" s="2"/>
      <c r="R14" s="52">
        <f>P14+Q14</f>
        <v>0</v>
      </c>
      <c r="S14" s="52">
        <f>O14+R14</f>
        <v>0</v>
      </c>
    </row>
    <row r="15" spans="1:20" ht="15" thickBot="1" x14ac:dyDescent="0.35">
      <c r="A15" s="4"/>
      <c r="B15" s="4"/>
      <c r="C15" s="18" t="s">
        <v>17</v>
      </c>
      <c r="D15" s="25">
        <v>0.5</v>
      </c>
      <c r="E15" s="1"/>
      <c r="F15" s="2" t="s">
        <v>17</v>
      </c>
      <c r="G15" s="20">
        <v>0.5</v>
      </c>
      <c r="H15" s="53">
        <f>D15+G15</f>
        <v>1</v>
      </c>
      <c r="L15" s="4"/>
      <c r="M15" s="4"/>
      <c r="N15" s="2" t="s">
        <v>17</v>
      </c>
      <c r="O15" s="20"/>
      <c r="P15" s="1"/>
      <c r="Q15" s="2" t="s">
        <v>17</v>
      </c>
      <c r="R15" s="20"/>
      <c r="S15" s="53">
        <f>O15+R15</f>
        <v>0</v>
      </c>
    </row>
    <row r="16" spans="1:20" ht="15" thickBot="1" x14ac:dyDescent="0.35">
      <c r="A16" s="4"/>
      <c r="C16" s="26" t="s">
        <v>18</v>
      </c>
      <c r="D16" s="51">
        <f>SUM(D13:D15)</f>
        <v>14.5</v>
      </c>
      <c r="E16" s="4"/>
      <c r="F16" s="30" t="s">
        <v>20</v>
      </c>
      <c r="G16" s="54">
        <f>SUM(G13:G15)</f>
        <v>6.5</v>
      </c>
      <c r="H16" s="37">
        <f>SUM(H13:H15)</f>
        <v>21</v>
      </c>
      <c r="I16">
        <f>D16+G16</f>
        <v>21</v>
      </c>
      <c r="L16" s="4"/>
      <c r="M16" s="4"/>
      <c r="N16" s="28" t="s">
        <v>19</v>
      </c>
      <c r="O16" s="55">
        <f>SUM(O13:O15)</f>
        <v>0</v>
      </c>
      <c r="P16" s="4"/>
      <c r="Q16" s="30" t="s">
        <v>20</v>
      </c>
      <c r="R16" s="55">
        <f>SUM(R13:R15)</f>
        <v>0</v>
      </c>
      <c r="S16" s="37">
        <f>SUM(S13:S15)</f>
        <v>0</v>
      </c>
      <c r="T16">
        <f>O16+R16</f>
        <v>0</v>
      </c>
    </row>
    <row r="18" spans="1:26" ht="15" thickBot="1" x14ac:dyDescent="0.35"/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6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6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6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Zara Kesby</v>
      </c>
      <c r="B28" s="18">
        <v>0</v>
      </c>
      <c r="C28" s="29">
        <v>0</v>
      </c>
      <c r="D28" s="49">
        <f>B28+C28</f>
        <v>0</v>
      </c>
      <c r="E28" s="16">
        <v>0</v>
      </c>
      <c r="F28" s="5">
        <v>6</v>
      </c>
      <c r="G28" s="52">
        <f>E28+F28</f>
        <v>6</v>
      </c>
      <c r="H28" s="18">
        <v>0</v>
      </c>
      <c r="I28" s="29">
        <v>0</v>
      </c>
      <c r="J28" s="49">
        <f>H28+I28</f>
        <v>0</v>
      </c>
      <c r="K28" s="16">
        <v>0</v>
      </c>
      <c r="L28" s="5">
        <v>6</v>
      </c>
      <c r="M28" s="52">
        <f>K28+L28</f>
        <v>6</v>
      </c>
      <c r="N28" s="18">
        <v>0</v>
      </c>
      <c r="O28" s="29">
        <v>0</v>
      </c>
      <c r="P28" s="49">
        <f>N28+O28</f>
        <v>0</v>
      </c>
      <c r="Q28" s="16">
        <v>0</v>
      </c>
      <c r="R28" s="5">
        <v>0</v>
      </c>
      <c r="S28" s="52">
        <f>Q28+R28</f>
        <v>0</v>
      </c>
      <c r="T28" s="18">
        <v>0</v>
      </c>
      <c r="U28" s="29">
        <v>6</v>
      </c>
      <c r="V28" s="49">
        <f>T28+U28</f>
        <v>6</v>
      </c>
      <c r="W28" s="16">
        <v>6</v>
      </c>
      <c r="X28" s="5">
        <v>0</v>
      </c>
      <c r="Y28" s="59">
        <f>W28+X28</f>
        <v>6</v>
      </c>
      <c r="Z28" s="60">
        <f>D28+G28+J28+M28+P28+S28+V28+Y28</f>
        <v>24</v>
      </c>
    </row>
    <row r="29" spans="1:26" ht="15" thickBot="1" x14ac:dyDescent="0.35">
      <c r="A29" s="48" t="str">
        <f>A7</f>
        <v>Samantha Gurney</v>
      </c>
      <c r="B29" s="1">
        <v>6</v>
      </c>
      <c r="C29" s="2">
        <v>6</v>
      </c>
      <c r="D29" s="53">
        <f>B29+C29</f>
        <v>12</v>
      </c>
      <c r="E29" s="9">
        <v>6</v>
      </c>
      <c r="F29" s="2">
        <v>6</v>
      </c>
      <c r="G29" s="52">
        <f>E29+F29</f>
        <v>12</v>
      </c>
      <c r="H29" s="1">
        <v>6</v>
      </c>
      <c r="I29" s="1">
        <v>6</v>
      </c>
      <c r="J29" s="49">
        <f t="shared" ref="J29:J31" si="5">H29+I29</f>
        <v>12</v>
      </c>
      <c r="K29" s="9">
        <v>0</v>
      </c>
      <c r="L29" s="2">
        <v>0</v>
      </c>
      <c r="M29" s="52">
        <f t="shared" ref="M29:M31" si="6">K29+L29</f>
        <v>0</v>
      </c>
      <c r="N29" s="1">
        <v>6</v>
      </c>
      <c r="O29" s="1">
        <v>0</v>
      </c>
      <c r="P29" s="49">
        <f t="shared" ref="P29:P31" si="7">N29+O29</f>
        <v>6</v>
      </c>
      <c r="Q29" s="9">
        <v>6</v>
      </c>
      <c r="R29" s="2">
        <v>4</v>
      </c>
      <c r="S29" s="52">
        <f t="shared" ref="S29:S31" si="8">Q29+R29</f>
        <v>10</v>
      </c>
      <c r="T29" s="1">
        <v>6</v>
      </c>
      <c r="U29" s="1">
        <v>6</v>
      </c>
      <c r="V29" s="49">
        <f t="shared" ref="V29:V31" si="9">T29+U29</f>
        <v>12</v>
      </c>
      <c r="W29" s="9">
        <v>4</v>
      </c>
      <c r="X29" s="2">
        <v>6</v>
      </c>
      <c r="Y29" s="59">
        <f t="shared" ref="Y29:Y31" si="10">W29+X29</f>
        <v>10</v>
      </c>
      <c r="Z29" s="50">
        <f t="shared" ref="Z29:Z32" si="11">D29+G29+J29+M29+P29+S29+V29+Y29</f>
        <v>74</v>
      </c>
    </row>
    <row r="30" spans="1:26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6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6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0.5</v>
      </c>
      <c r="H32" s="4"/>
      <c r="I32" s="18" t="s">
        <v>17</v>
      </c>
      <c r="J32" s="25">
        <v>0.5</v>
      </c>
      <c r="K32" s="3"/>
      <c r="L32" s="5" t="s">
        <v>17</v>
      </c>
      <c r="M32" s="34">
        <v>0.5</v>
      </c>
      <c r="N32" s="4"/>
      <c r="O32" s="18" t="s">
        <v>17</v>
      </c>
      <c r="P32" s="11">
        <v>0.5</v>
      </c>
      <c r="Q32" s="3"/>
      <c r="R32" s="5" t="s">
        <v>17</v>
      </c>
      <c r="S32" s="31">
        <v>0.5</v>
      </c>
      <c r="T32" s="4"/>
      <c r="U32" s="18" t="s">
        <v>17</v>
      </c>
      <c r="V32" s="25">
        <v>1</v>
      </c>
      <c r="W32" s="3"/>
      <c r="X32" s="5" t="s">
        <v>17</v>
      </c>
      <c r="Y32" s="35">
        <v>0.5</v>
      </c>
      <c r="Z32" s="61">
        <f t="shared" si="11"/>
        <v>4.5</v>
      </c>
    </row>
    <row r="33" spans="1:27" ht="15" thickBot="1" x14ac:dyDescent="0.35">
      <c r="C33" s="26" t="s">
        <v>18</v>
      </c>
      <c r="D33" s="51">
        <f>SUM(D28:D32)</f>
        <v>12.5</v>
      </c>
      <c r="E33" s="4"/>
      <c r="F33" s="32" t="s">
        <v>20</v>
      </c>
      <c r="G33" s="54">
        <f>SUM(G28:G32)</f>
        <v>18.5</v>
      </c>
      <c r="I33" s="26" t="s">
        <v>27</v>
      </c>
      <c r="J33" s="51">
        <f>SUM(J28:J32)</f>
        <v>12.5</v>
      </c>
      <c r="K33" s="4"/>
      <c r="L33" s="33" t="s">
        <v>28</v>
      </c>
      <c r="M33" s="51">
        <f>SUM(M28:M32)</f>
        <v>6.5</v>
      </c>
      <c r="O33" s="26" t="s">
        <v>29</v>
      </c>
      <c r="P33" s="57">
        <f>SUM(P28:P32)</f>
        <v>6.5</v>
      </c>
      <c r="Q33" s="4"/>
      <c r="R33" s="32" t="s">
        <v>30</v>
      </c>
      <c r="S33" s="54">
        <f>SUM(S28:S32)</f>
        <v>10.5</v>
      </c>
      <c r="U33" s="26" t="s">
        <v>31</v>
      </c>
      <c r="V33" s="51">
        <f>SUM(V28:V32)</f>
        <v>19</v>
      </c>
      <c r="W33" s="4"/>
      <c r="X33" s="32" t="s">
        <v>32</v>
      </c>
      <c r="Y33" s="58">
        <f>SUM(Y28:Y32)</f>
        <v>16.5</v>
      </c>
      <c r="Z33" s="36">
        <f>SUM(Z28:Z32)</f>
        <v>102.5</v>
      </c>
      <c r="AA33">
        <f>D33+G33+J33+M33+P33+S33+V33+Y33</f>
        <v>102.5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Zara Kesby</v>
      </c>
      <c r="B37" s="18">
        <v>0</v>
      </c>
      <c r="C37" s="29">
        <v>0</v>
      </c>
      <c r="D37" s="49">
        <f>B37+C37</f>
        <v>0</v>
      </c>
      <c r="E37" s="16">
        <v>0</v>
      </c>
      <c r="F37" s="5">
        <v>0</v>
      </c>
      <c r="G37" s="52">
        <f>E37+F37</f>
        <v>0</v>
      </c>
      <c r="H37" s="18">
        <v>6</v>
      </c>
      <c r="I37" s="29">
        <v>2</v>
      </c>
      <c r="J37" s="49">
        <f>H37+I37</f>
        <v>8</v>
      </c>
      <c r="K37" s="16">
        <v>0</v>
      </c>
      <c r="L37" s="5">
        <v>0</v>
      </c>
      <c r="M37" s="52">
        <f>K37+L37</f>
        <v>0</v>
      </c>
      <c r="N37" s="18">
        <v>0</v>
      </c>
      <c r="O37" s="29">
        <v>0</v>
      </c>
      <c r="P37" s="49">
        <f>N37+O37</f>
        <v>0</v>
      </c>
      <c r="Q37" s="16">
        <v>0</v>
      </c>
      <c r="R37" s="5">
        <v>0</v>
      </c>
      <c r="S37" s="52">
        <f>Q37+R37</f>
        <v>0</v>
      </c>
      <c r="T37" s="51">
        <f>D37+G37+J37+M37+P37+S37</f>
        <v>8</v>
      </c>
    </row>
    <row r="38" spans="1:27" ht="15" thickBot="1" x14ac:dyDescent="0.35">
      <c r="A38" s="48" t="str">
        <f>A7</f>
        <v>Samantha Gurney</v>
      </c>
      <c r="B38" s="1">
        <v>0</v>
      </c>
      <c r="C38" s="2">
        <v>2</v>
      </c>
      <c r="D38" s="53">
        <f>B38+C38</f>
        <v>2</v>
      </c>
      <c r="E38" s="9">
        <v>0</v>
      </c>
      <c r="F38" s="2">
        <v>6</v>
      </c>
      <c r="G38" s="52">
        <f>E38+F38</f>
        <v>6</v>
      </c>
      <c r="H38" s="1">
        <v>0</v>
      </c>
      <c r="I38" s="1">
        <v>6</v>
      </c>
      <c r="J38" s="49">
        <f t="shared" ref="J38:J40" si="12">H38+I38</f>
        <v>6</v>
      </c>
      <c r="K38" s="9">
        <v>6</v>
      </c>
      <c r="L38" s="2">
        <v>6</v>
      </c>
      <c r="M38" s="52">
        <f t="shared" ref="M38:M40" si="13">K38+L38</f>
        <v>12</v>
      </c>
      <c r="N38" s="1">
        <v>0</v>
      </c>
      <c r="O38" s="1">
        <v>6</v>
      </c>
      <c r="P38" s="49">
        <f t="shared" ref="P38:P40" si="14">N38+O38</f>
        <v>6</v>
      </c>
      <c r="Q38" s="9">
        <v>6</v>
      </c>
      <c r="R38" s="2">
        <v>6</v>
      </c>
      <c r="S38" s="52">
        <f t="shared" ref="S38:S40" si="15">Q38+R38</f>
        <v>12</v>
      </c>
      <c r="T38" s="51">
        <f t="shared" ref="T38:T41" si="16">D38+G38+J38+M38+P38+S38</f>
        <v>44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0.5</v>
      </c>
      <c r="E41" s="3"/>
      <c r="F41" s="5" t="s">
        <v>17</v>
      </c>
      <c r="G41" s="31">
        <v>0.5</v>
      </c>
      <c r="H41" s="4"/>
      <c r="I41" s="18" t="s">
        <v>17</v>
      </c>
      <c r="J41" s="25">
        <v>0.5</v>
      </c>
      <c r="K41" s="3"/>
      <c r="L41" s="5" t="s">
        <v>17</v>
      </c>
      <c r="M41" s="34">
        <v>0</v>
      </c>
      <c r="N41" s="4"/>
      <c r="O41" s="18" t="s">
        <v>17</v>
      </c>
      <c r="P41" s="78">
        <v>0</v>
      </c>
      <c r="Q41" s="3"/>
      <c r="R41" s="5" t="s">
        <v>17</v>
      </c>
      <c r="S41" s="35">
        <v>1</v>
      </c>
      <c r="T41" s="51">
        <f t="shared" si="16"/>
        <v>2.5</v>
      </c>
    </row>
    <row r="42" spans="1:27" ht="15" thickBot="1" x14ac:dyDescent="0.35">
      <c r="C42" s="26" t="s">
        <v>18</v>
      </c>
      <c r="D42" s="51">
        <f>SUM(D37:D41)</f>
        <v>2.5</v>
      </c>
      <c r="E42" s="4"/>
      <c r="F42" s="32" t="s">
        <v>20</v>
      </c>
      <c r="G42" s="54">
        <f>SUM(G37:G41)</f>
        <v>6.5</v>
      </c>
      <c r="I42" s="26" t="s">
        <v>27</v>
      </c>
      <c r="J42" s="51">
        <f>SUM(J37:J41)</f>
        <v>14.5</v>
      </c>
      <c r="K42" s="4"/>
      <c r="L42" s="33" t="s">
        <v>28</v>
      </c>
      <c r="M42" s="51">
        <f>SUM(M37:M41)</f>
        <v>12</v>
      </c>
      <c r="O42" s="26" t="s">
        <v>29</v>
      </c>
      <c r="P42" s="51">
        <f>SUM(P37:P41)</f>
        <v>6</v>
      </c>
      <c r="Q42" s="4"/>
      <c r="R42" s="32" t="s">
        <v>30</v>
      </c>
      <c r="S42" s="58">
        <f>SUM(S37:S41)</f>
        <v>13</v>
      </c>
      <c r="T42" s="36">
        <f>SUM(T37:T41)</f>
        <v>54.5</v>
      </c>
      <c r="U42">
        <f>D42+G42+J42+M42+P42+S42</f>
        <v>54.5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Zara Kesby</v>
      </c>
      <c r="B47" s="9">
        <v>0</v>
      </c>
      <c r="C47" s="1">
        <v>0</v>
      </c>
      <c r="D47" s="1">
        <v>4</v>
      </c>
      <c r="E47" s="1">
        <v>0.5</v>
      </c>
      <c r="F47" s="1">
        <v>0</v>
      </c>
      <c r="G47" s="1">
        <v>0</v>
      </c>
      <c r="H47" s="1">
        <v>0</v>
      </c>
      <c r="I47" s="2">
        <v>0.5</v>
      </c>
      <c r="J47" s="53">
        <f>SUM(B47:I47)</f>
        <v>5</v>
      </c>
    </row>
    <row r="48" spans="1:27" x14ac:dyDescent="0.3">
      <c r="A48" s="65" t="str">
        <f>A7</f>
        <v>Samantha Gurney</v>
      </c>
      <c r="B48" s="9">
        <v>6</v>
      </c>
      <c r="C48" s="1">
        <v>6</v>
      </c>
      <c r="D48" s="1">
        <v>6</v>
      </c>
      <c r="E48" s="1">
        <v>1.5</v>
      </c>
      <c r="F48" s="1">
        <v>0</v>
      </c>
      <c r="G48" s="1">
        <v>6</v>
      </c>
      <c r="H48" s="1">
        <v>6</v>
      </c>
      <c r="I48" s="2">
        <v>1.5</v>
      </c>
      <c r="J48" s="53">
        <f t="shared" ref="J48:J50" si="17">SUM(B48:I48)</f>
        <v>33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Zara Kesby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Samantha Gurney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Zara Kesby</v>
      </c>
      <c r="B61" s="182"/>
      <c r="C61" s="1">
        <v>6</v>
      </c>
      <c r="D61" s="183"/>
      <c r="E61" s="1">
        <v>6</v>
      </c>
      <c r="F61" s="2">
        <v>6</v>
      </c>
      <c r="G61" s="184"/>
      <c r="H61" s="183"/>
      <c r="I61" s="183"/>
      <c r="J61" s="183"/>
      <c r="K61" s="183"/>
      <c r="L61" s="1">
        <v>0</v>
      </c>
      <c r="M61" s="9">
        <v>0</v>
      </c>
      <c r="N61" s="1">
        <v>0</v>
      </c>
      <c r="O61" s="2">
        <v>0.5</v>
      </c>
      <c r="P61" s="52">
        <f>SUM(B61:O61)</f>
        <v>18.5</v>
      </c>
      <c r="Q61" s="9"/>
      <c r="R61" s="1"/>
      <c r="S61" s="75">
        <f>P61-R61</f>
        <v>18.5</v>
      </c>
    </row>
    <row r="62" spans="1:19" x14ac:dyDescent="0.3">
      <c r="A62" s="65" t="str">
        <f>A7</f>
        <v>Samantha Gurney</v>
      </c>
      <c r="B62" s="182"/>
      <c r="C62" s="1">
        <v>6</v>
      </c>
      <c r="D62" s="183"/>
      <c r="E62" s="1">
        <v>6</v>
      </c>
      <c r="F62" s="2">
        <v>6</v>
      </c>
      <c r="G62" s="184"/>
      <c r="H62" s="183"/>
      <c r="I62" s="183"/>
      <c r="J62" s="183"/>
      <c r="K62" s="183"/>
      <c r="L62" s="1">
        <v>6</v>
      </c>
      <c r="M62" s="9">
        <v>0</v>
      </c>
      <c r="N62" s="1">
        <v>0</v>
      </c>
      <c r="O62" s="2">
        <v>1</v>
      </c>
      <c r="P62" s="53">
        <f>SUM(B62:O62)</f>
        <v>25</v>
      </c>
      <c r="Q62" s="9"/>
      <c r="R62" s="1"/>
      <c r="S62" s="75">
        <f t="shared" ref="S62:S64" si="19">P62-R62</f>
        <v>25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BB64-1480-4C11-8DBC-457DA89897DA}">
  <dimension ref="A3:AA64"/>
  <sheetViews>
    <sheetView topLeftCell="A10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  <col min="12" max="12" width="12" bestFit="1" customWidth="1"/>
  </cols>
  <sheetData>
    <row r="3" spans="1:20" ht="15" thickBot="1" x14ac:dyDescent="0.35"/>
    <row r="4" spans="1:20" ht="70.8" thickBot="1" x14ac:dyDescent="0.35">
      <c r="A4" s="174" t="s">
        <v>70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/>
      <c r="L5" s="246"/>
      <c r="M5" s="44"/>
      <c r="N5" s="44"/>
      <c r="O5" s="44"/>
      <c r="P5" s="44"/>
      <c r="S5" s="44"/>
    </row>
    <row r="6" spans="1:20" x14ac:dyDescent="0.3">
      <c r="A6" s="13" t="s">
        <v>70</v>
      </c>
      <c r="B6" s="13" t="s">
        <v>118</v>
      </c>
      <c r="C6" s="45">
        <f>H13</f>
        <v>12</v>
      </c>
      <c r="D6" s="46">
        <f>S13</f>
        <v>0</v>
      </c>
      <c r="E6" s="46">
        <f>Z28</f>
        <v>62</v>
      </c>
      <c r="F6" s="66">
        <f>T37</f>
        <v>34</v>
      </c>
      <c r="G6" s="70">
        <f>SUM(C6:F6)</f>
        <v>108</v>
      </c>
      <c r="H6" s="45">
        <f>(G6/F5)*100</f>
        <v>50</v>
      </c>
      <c r="M6" s="48">
        <f>J47</f>
        <v>7</v>
      </c>
      <c r="N6" s="48">
        <f>J54</f>
        <v>0</v>
      </c>
      <c r="O6" s="48">
        <f>S61</f>
        <v>18.5</v>
      </c>
      <c r="P6" s="73">
        <f>SUM(M6:O6)</f>
        <v>25.5</v>
      </c>
      <c r="S6" s="73">
        <f>G6+P6</f>
        <v>133.5</v>
      </c>
    </row>
    <row r="7" spans="1:20" x14ac:dyDescent="0.3">
      <c r="A7" s="14" t="s">
        <v>50</v>
      </c>
      <c r="B7" s="14" t="s">
        <v>6</v>
      </c>
      <c r="C7" s="47">
        <f>H14</f>
        <v>0</v>
      </c>
      <c r="D7" s="48">
        <f>S14</f>
        <v>0</v>
      </c>
      <c r="E7" s="48">
        <f>Z29</f>
        <v>0</v>
      </c>
      <c r="F7" s="67">
        <f>T38</f>
        <v>0</v>
      </c>
      <c r="G7" s="71">
        <f t="shared" ref="G7:G9" si="0">SUM(C7:F7)</f>
        <v>0</v>
      </c>
      <c r="H7" s="45">
        <f>(G7/F5)*100</f>
        <v>0</v>
      </c>
      <c r="M7" s="48">
        <f t="shared" ref="M7:M9" si="1">J48</f>
        <v>0</v>
      </c>
      <c r="N7" s="48">
        <f>J55</f>
        <v>0</v>
      </c>
      <c r="O7" s="48">
        <f t="shared" ref="O7:O9" si="2">S62</f>
        <v>0</v>
      </c>
      <c r="P7" s="73">
        <f t="shared" ref="P7:P9" si="3">SUM(M7:O7)</f>
        <v>0</v>
      </c>
      <c r="S7" s="73">
        <f t="shared" ref="S7:S9" si="4">G7+P7</f>
        <v>0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108</v>
      </c>
    </row>
    <row r="11" spans="1:20" x14ac:dyDescent="0.3">
      <c r="A11" t="s">
        <v>118</v>
      </c>
      <c r="L11" t="s">
        <v>118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Bronte Roser</v>
      </c>
      <c r="B13" s="18">
        <v>0</v>
      </c>
      <c r="C13" s="29">
        <v>6</v>
      </c>
      <c r="D13" s="49">
        <f>B13+C13</f>
        <v>6</v>
      </c>
      <c r="E13" s="16">
        <v>6</v>
      </c>
      <c r="F13" s="5">
        <v>0</v>
      </c>
      <c r="G13" s="52">
        <f>E13+F13</f>
        <v>6</v>
      </c>
      <c r="H13" s="52">
        <f>D13+G13</f>
        <v>12</v>
      </c>
      <c r="L13" s="48" t="str">
        <f>A6</f>
        <v>Bronte Roser</v>
      </c>
      <c r="M13" s="3"/>
      <c r="N13" s="5"/>
      <c r="O13" s="52">
        <f>M13+N13</f>
        <v>0</v>
      </c>
      <c r="P13" s="16"/>
      <c r="Q13" s="5"/>
      <c r="R13" s="52">
        <f>P13+Q13</f>
        <v>0</v>
      </c>
      <c r="S13" s="52">
        <f>O13+R13</f>
        <v>0</v>
      </c>
    </row>
    <row r="14" spans="1:20" x14ac:dyDescent="0.3">
      <c r="A14" s="48" t="str">
        <f>A7</f>
        <v>Name 2</v>
      </c>
      <c r="B14" s="1"/>
      <c r="C14" s="1"/>
      <c r="D14" s="50">
        <f>B14+C14</f>
        <v>0</v>
      </c>
      <c r="E14" s="9"/>
      <c r="F14" s="2"/>
      <c r="G14" s="52">
        <f>E14+F14</f>
        <v>0</v>
      </c>
      <c r="H14" s="52">
        <f>D14+G14</f>
        <v>0</v>
      </c>
      <c r="L14" s="48" t="str">
        <f>A7</f>
        <v>Name 2</v>
      </c>
      <c r="M14" s="1"/>
      <c r="N14" s="2"/>
      <c r="O14" s="52">
        <f>M14+N14</f>
        <v>0</v>
      </c>
      <c r="P14" s="9"/>
      <c r="Q14" s="2"/>
      <c r="R14" s="52">
        <f>P14+Q14</f>
        <v>0</v>
      </c>
      <c r="S14" s="52">
        <f>O14+R14</f>
        <v>0</v>
      </c>
    </row>
    <row r="15" spans="1:20" ht="15" thickBot="1" x14ac:dyDescent="0.35">
      <c r="A15" s="4"/>
      <c r="B15" s="4"/>
      <c r="C15" s="18" t="s">
        <v>17</v>
      </c>
      <c r="D15" s="25">
        <v>0.5</v>
      </c>
      <c r="E15" s="1"/>
      <c r="F15" s="2" t="s">
        <v>17</v>
      </c>
      <c r="G15" s="20">
        <v>0.5</v>
      </c>
      <c r="H15" s="53">
        <f>D15+G15</f>
        <v>1</v>
      </c>
      <c r="L15" s="4"/>
      <c r="M15" s="4"/>
      <c r="N15" s="2" t="s">
        <v>17</v>
      </c>
      <c r="O15" s="20"/>
      <c r="P15" s="1"/>
      <c r="Q15" s="2" t="s">
        <v>17</v>
      </c>
      <c r="R15" s="20"/>
      <c r="S15" s="53">
        <f>O15+R15</f>
        <v>0</v>
      </c>
    </row>
    <row r="16" spans="1:20" ht="15" thickBot="1" x14ac:dyDescent="0.35">
      <c r="A16" s="4"/>
      <c r="C16" s="26" t="s">
        <v>18</v>
      </c>
      <c r="D16" s="51">
        <f>SUM(D13:D15)</f>
        <v>6.5</v>
      </c>
      <c r="E16" s="4"/>
      <c r="F16" s="30" t="s">
        <v>20</v>
      </c>
      <c r="G16" s="54">
        <f>SUM(G13:G15)</f>
        <v>6.5</v>
      </c>
      <c r="H16" s="37">
        <f>SUM(H13:H15)</f>
        <v>13</v>
      </c>
      <c r="I16">
        <f>D16+G16</f>
        <v>13</v>
      </c>
      <c r="L16" s="4"/>
      <c r="M16" s="4"/>
      <c r="N16" s="28" t="s">
        <v>19</v>
      </c>
      <c r="O16" s="55">
        <f>SUM(O13:O15)</f>
        <v>0</v>
      </c>
      <c r="P16" s="4"/>
      <c r="Q16" s="30" t="s">
        <v>20</v>
      </c>
      <c r="R16" s="55">
        <f>SUM(R13:R15)</f>
        <v>0</v>
      </c>
      <c r="S16" s="37">
        <f>SUM(S13:S15)</f>
        <v>0</v>
      </c>
      <c r="T16">
        <f>O16+R16</f>
        <v>0</v>
      </c>
    </row>
    <row r="18" spans="1:26" ht="15" thickBot="1" x14ac:dyDescent="0.35"/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6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6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6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Bronte Roser</v>
      </c>
      <c r="B28" s="18">
        <v>0</v>
      </c>
      <c r="C28" s="29">
        <v>6</v>
      </c>
      <c r="D28" s="49">
        <f>B28+C28</f>
        <v>6</v>
      </c>
      <c r="E28" s="16">
        <v>0</v>
      </c>
      <c r="F28" s="5">
        <v>6</v>
      </c>
      <c r="G28" s="52">
        <f>E28+F28</f>
        <v>6</v>
      </c>
      <c r="H28" s="18">
        <v>6</v>
      </c>
      <c r="I28" s="29">
        <v>6</v>
      </c>
      <c r="J28" s="49">
        <f>H28+I28</f>
        <v>12</v>
      </c>
      <c r="K28" s="16">
        <v>4</v>
      </c>
      <c r="L28" s="5">
        <v>0</v>
      </c>
      <c r="M28" s="52">
        <f>K28+L28</f>
        <v>4</v>
      </c>
      <c r="N28" s="18">
        <v>6</v>
      </c>
      <c r="O28" s="29">
        <v>6</v>
      </c>
      <c r="P28" s="49">
        <f>N28+O28</f>
        <v>12</v>
      </c>
      <c r="Q28" s="16">
        <v>6</v>
      </c>
      <c r="R28" s="5">
        <v>4</v>
      </c>
      <c r="S28" s="52">
        <f>Q28+R28</f>
        <v>10</v>
      </c>
      <c r="T28" s="18">
        <v>2</v>
      </c>
      <c r="U28" s="29">
        <v>6</v>
      </c>
      <c r="V28" s="49">
        <f>T28+U28</f>
        <v>8</v>
      </c>
      <c r="W28" s="16">
        <v>4</v>
      </c>
      <c r="X28" s="5">
        <v>0</v>
      </c>
      <c r="Y28" s="59">
        <f>W28+X28</f>
        <v>4</v>
      </c>
      <c r="Z28" s="60">
        <f>D28+G28+J28+M28+P28+S28+V28+Y28</f>
        <v>62</v>
      </c>
    </row>
    <row r="29" spans="1:26" ht="15" thickBot="1" x14ac:dyDescent="0.35">
      <c r="A29" s="48" t="str">
        <f>A7</f>
        <v>Name 2</v>
      </c>
      <c r="B29" s="1"/>
      <c r="C29" s="2"/>
      <c r="D29" s="53">
        <f>B29+C29</f>
        <v>0</v>
      </c>
      <c r="E29" s="9"/>
      <c r="F29" s="2"/>
      <c r="G29" s="52">
        <f>E29+F29</f>
        <v>0</v>
      </c>
      <c r="H29" s="1"/>
      <c r="I29" s="1"/>
      <c r="J29" s="49">
        <f t="shared" ref="J29:J31" si="5">H29+I29</f>
        <v>0</v>
      </c>
      <c r="K29" s="9"/>
      <c r="L29" s="2"/>
      <c r="M29" s="52">
        <f t="shared" ref="M29:M31" si="6">K29+L29</f>
        <v>0</v>
      </c>
      <c r="N29" s="1"/>
      <c r="O29" s="1"/>
      <c r="P29" s="49">
        <f t="shared" ref="P29:P31" si="7">N29+O29</f>
        <v>0</v>
      </c>
      <c r="Q29" s="9"/>
      <c r="R29" s="2"/>
      <c r="S29" s="52">
        <f t="shared" ref="S29:S31" si="8">Q29+R29</f>
        <v>0</v>
      </c>
      <c r="T29" s="1"/>
      <c r="U29" s="1"/>
      <c r="V29" s="49">
        <f t="shared" ref="V29:V31" si="9">T29+U29</f>
        <v>0</v>
      </c>
      <c r="W29" s="9"/>
      <c r="X29" s="2"/>
      <c r="Y29" s="59">
        <f t="shared" ref="Y29:Y31" si="10">W29+X29</f>
        <v>0</v>
      </c>
      <c r="Z29" s="50">
        <f t="shared" ref="Z29:Z32" si="11">D29+G29+J29+M29+P29+S29+V29+Y29</f>
        <v>0</v>
      </c>
    </row>
    <row r="30" spans="1:26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6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6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0.5</v>
      </c>
      <c r="H32" s="4"/>
      <c r="I32" s="18" t="s">
        <v>17</v>
      </c>
      <c r="J32" s="25">
        <v>0.5</v>
      </c>
      <c r="K32" s="3"/>
      <c r="L32" s="5" t="s">
        <v>17</v>
      </c>
      <c r="M32" s="34">
        <v>0.5</v>
      </c>
      <c r="N32" s="4"/>
      <c r="O32" s="18" t="s">
        <v>17</v>
      </c>
      <c r="P32" s="11">
        <v>0.5</v>
      </c>
      <c r="Q32" s="3"/>
      <c r="R32" s="5" t="s">
        <v>17</v>
      </c>
      <c r="S32" s="31">
        <v>0.5</v>
      </c>
      <c r="T32" s="4"/>
      <c r="U32" s="18" t="s">
        <v>17</v>
      </c>
      <c r="V32" s="25">
        <v>0.5</v>
      </c>
      <c r="W32" s="3"/>
      <c r="X32" s="5" t="s">
        <v>17</v>
      </c>
      <c r="Y32" s="35">
        <v>0.5</v>
      </c>
      <c r="Z32" s="61">
        <f t="shared" si="11"/>
        <v>4</v>
      </c>
    </row>
    <row r="33" spans="1:27" ht="15" thickBot="1" x14ac:dyDescent="0.35">
      <c r="C33" s="26" t="s">
        <v>18</v>
      </c>
      <c r="D33" s="51">
        <f>SUM(D28:D32)</f>
        <v>6.5</v>
      </c>
      <c r="E33" s="4"/>
      <c r="F33" s="32" t="s">
        <v>20</v>
      </c>
      <c r="G33" s="54">
        <f>SUM(G28:G32)</f>
        <v>6.5</v>
      </c>
      <c r="I33" s="26" t="s">
        <v>27</v>
      </c>
      <c r="J33" s="51">
        <f>SUM(J28:J32)</f>
        <v>12.5</v>
      </c>
      <c r="K33" s="4"/>
      <c r="L33" s="33" t="s">
        <v>28</v>
      </c>
      <c r="M33" s="51">
        <f>SUM(M28:M32)</f>
        <v>4.5</v>
      </c>
      <c r="O33" s="26" t="s">
        <v>29</v>
      </c>
      <c r="P33" s="57">
        <f>SUM(P28:P32)</f>
        <v>12.5</v>
      </c>
      <c r="Q33" s="4"/>
      <c r="R33" s="32" t="s">
        <v>30</v>
      </c>
      <c r="S33" s="54">
        <f>SUM(S28:S32)</f>
        <v>10.5</v>
      </c>
      <c r="U33" s="26" t="s">
        <v>31</v>
      </c>
      <c r="V33" s="51">
        <f>SUM(V28:V32)</f>
        <v>8.5</v>
      </c>
      <c r="W33" s="4"/>
      <c r="X33" s="32" t="s">
        <v>32</v>
      </c>
      <c r="Y33" s="58">
        <f>SUM(Y28:Y32)</f>
        <v>4.5</v>
      </c>
      <c r="Z33" s="36">
        <f>SUM(Z28:Z32)</f>
        <v>66</v>
      </c>
      <c r="AA33">
        <f>D33+G33+J33+M33+P33+S33+V33+Y33</f>
        <v>66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Bronte Roser</v>
      </c>
      <c r="B37" s="18">
        <v>0</v>
      </c>
      <c r="C37" s="29">
        <v>0</v>
      </c>
      <c r="D37" s="49">
        <f>B37+C37</f>
        <v>0</v>
      </c>
      <c r="E37" s="16">
        <v>2</v>
      </c>
      <c r="F37" s="5">
        <v>6</v>
      </c>
      <c r="G37" s="52">
        <f>E37+F37</f>
        <v>8</v>
      </c>
      <c r="H37" s="18">
        <v>4</v>
      </c>
      <c r="I37" s="29">
        <v>4</v>
      </c>
      <c r="J37" s="49">
        <f>H37+I37</f>
        <v>8</v>
      </c>
      <c r="K37" s="16">
        <v>0</v>
      </c>
      <c r="L37" s="5">
        <v>6</v>
      </c>
      <c r="M37" s="52">
        <f>K37+L37</f>
        <v>6</v>
      </c>
      <c r="N37" s="18">
        <v>4</v>
      </c>
      <c r="O37" s="29">
        <v>4</v>
      </c>
      <c r="P37" s="49">
        <f>N37+O37</f>
        <v>8</v>
      </c>
      <c r="Q37" s="16">
        <v>0</v>
      </c>
      <c r="R37" s="5">
        <v>4</v>
      </c>
      <c r="S37" s="52">
        <f>Q37+R37</f>
        <v>4</v>
      </c>
      <c r="T37" s="51">
        <f>D37+G37+J37+M37+P37+S37</f>
        <v>34</v>
      </c>
    </row>
    <row r="38" spans="1:27" ht="15" thickBot="1" x14ac:dyDescent="0.35">
      <c r="A38" s="48" t="str">
        <f>A7</f>
        <v>Name 2</v>
      </c>
      <c r="B38" s="1"/>
      <c r="C38" s="2"/>
      <c r="D38" s="53">
        <f>B38+C38</f>
        <v>0</v>
      </c>
      <c r="E38" s="9"/>
      <c r="F38" s="2"/>
      <c r="G38" s="52">
        <f>E38+F38</f>
        <v>0</v>
      </c>
      <c r="H38" s="1"/>
      <c r="I38" s="1"/>
      <c r="J38" s="49">
        <f t="shared" ref="J38:J40" si="12">H38+I38</f>
        <v>0</v>
      </c>
      <c r="K38" s="9"/>
      <c r="L38" s="2"/>
      <c r="M38" s="52">
        <f t="shared" ref="M38:M40" si="13">K38+L38</f>
        <v>0</v>
      </c>
      <c r="N38" s="1"/>
      <c r="O38" s="1"/>
      <c r="P38" s="49">
        <f t="shared" ref="P38:P40" si="14">N38+O38</f>
        <v>0</v>
      </c>
      <c r="Q38" s="9"/>
      <c r="R38" s="2"/>
      <c r="S38" s="52">
        <f t="shared" ref="S38:S40" si="15">Q38+R38</f>
        <v>0</v>
      </c>
      <c r="T38" s="51">
        <f t="shared" ref="T38:T41" si="16">D38+G38+J38+M38+P38+S38</f>
        <v>0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0.5</v>
      </c>
      <c r="E41" s="3"/>
      <c r="F41" s="5" t="s">
        <v>17</v>
      </c>
      <c r="G41" s="31">
        <v>0.5</v>
      </c>
      <c r="H41" s="4"/>
      <c r="I41" s="18" t="s">
        <v>17</v>
      </c>
      <c r="J41" s="25">
        <v>0.5</v>
      </c>
      <c r="K41" s="3"/>
      <c r="L41" s="5" t="s">
        <v>17</v>
      </c>
      <c r="M41" s="34">
        <v>0.5</v>
      </c>
      <c r="N41" s="4"/>
      <c r="O41" s="18" t="s">
        <v>17</v>
      </c>
      <c r="P41" s="78">
        <v>0.5</v>
      </c>
      <c r="Q41" s="3"/>
      <c r="R41" s="5" t="s">
        <v>17</v>
      </c>
      <c r="S41" s="35">
        <v>0.5</v>
      </c>
      <c r="T41" s="51">
        <f t="shared" si="16"/>
        <v>3</v>
      </c>
    </row>
    <row r="42" spans="1:27" ht="15" thickBot="1" x14ac:dyDescent="0.35">
      <c r="C42" s="26" t="s">
        <v>18</v>
      </c>
      <c r="D42" s="51">
        <f>SUM(D37:D41)</f>
        <v>0.5</v>
      </c>
      <c r="E42" s="4"/>
      <c r="F42" s="32" t="s">
        <v>20</v>
      </c>
      <c r="G42" s="54">
        <f>SUM(G37:G41)</f>
        <v>8.5</v>
      </c>
      <c r="I42" s="26" t="s">
        <v>27</v>
      </c>
      <c r="J42" s="51">
        <f>SUM(J37:J41)</f>
        <v>8.5</v>
      </c>
      <c r="K42" s="4"/>
      <c r="L42" s="33" t="s">
        <v>28</v>
      </c>
      <c r="M42" s="51">
        <f>SUM(M37:M41)</f>
        <v>6.5</v>
      </c>
      <c r="O42" s="26" t="s">
        <v>29</v>
      </c>
      <c r="P42" s="51">
        <f>SUM(P37:P41)</f>
        <v>8.5</v>
      </c>
      <c r="Q42" s="4"/>
      <c r="R42" s="32" t="s">
        <v>30</v>
      </c>
      <c r="S42" s="58">
        <f>SUM(S37:S41)</f>
        <v>4.5</v>
      </c>
      <c r="T42" s="36">
        <f>SUM(T37:T41)</f>
        <v>37</v>
      </c>
      <c r="U42">
        <f>D42+G42+J42+M42+P42+S42</f>
        <v>37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Bronte Roser</v>
      </c>
      <c r="B47" s="9">
        <v>0</v>
      </c>
      <c r="C47" s="1">
        <v>0</v>
      </c>
      <c r="D47" s="1">
        <v>6</v>
      </c>
      <c r="E47" s="1">
        <v>0.5</v>
      </c>
      <c r="F47" s="1">
        <v>0</v>
      </c>
      <c r="G47" s="1">
        <v>0</v>
      </c>
      <c r="H47" s="1">
        <v>0</v>
      </c>
      <c r="I47" s="2">
        <v>0.5</v>
      </c>
      <c r="J47" s="53">
        <f>SUM(B47:I47)</f>
        <v>7</v>
      </c>
    </row>
    <row r="48" spans="1:27" x14ac:dyDescent="0.3">
      <c r="A48" s="65" t="str">
        <f>A7</f>
        <v>Name 2</v>
      </c>
      <c r="B48" s="9"/>
      <c r="C48" s="1"/>
      <c r="D48" s="1"/>
      <c r="E48" s="1"/>
      <c r="F48" s="1"/>
      <c r="G48" s="1"/>
      <c r="H48" s="1"/>
      <c r="I48" s="2"/>
      <c r="J48" s="53">
        <f t="shared" ref="J48:J50" si="17">SUM(B48:I48)</f>
        <v>0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Bronte Roser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Name 2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Bronte Roser</v>
      </c>
      <c r="B61" s="182"/>
      <c r="C61" s="1">
        <v>6</v>
      </c>
      <c r="D61" s="183"/>
      <c r="E61" s="1">
        <v>6</v>
      </c>
      <c r="F61" s="2">
        <v>0</v>
      </c>
      <c r="G61" s="184"/>
      <c r="H61" s="183"/>
      <c r="I61" s="183"/>
      <c r="J61" s="183"/>
      <c r="K61" s="183"/>
      <c r="L61" s="1">
        <v>0</v>
      </c>
      <c r="M61" s="9">
        <v>0</v>
      </c>
      <c r="N61" s="1">
        <v>6</v>
      </c>
      <c r="O61" s="2">
        <v>0.5</v>
      </c>
      <c r="P61" s="52">
        <f>SUM(B61:O61)</f>
        <v>18.5</v>
      </c>
      <c r="Q61" s="9"/>
      <c r="R61" s="1"/>
      <c r="S61" s="75">
        <f>P61-R61</f>
        <v>18.5</v>
      </c>
    </row>
    <row r="62" spans="1:19" x14ac:dyDescent="0.3">
      <c r="A62" s="65" t="str">
        <f>A7</f>
        <v>Name 2</v>
      </c>
      <c r="B62" s="182"/>
      <c r="C62" s="1"/>
      <c r="D62" s="183"/>
      <c r="E62" s="1"/>
      <c r="F62" s="2"/>
      <c r="G62" s="184"/>
      <c r="H62" s="183"/>
      <c r="I62" s="183"/>
      <c r="J62" s="183"/>
      <c r="K62" s="183"/>
      <c r="L62" s="1"/>
      <c r="M62" s="9"/>
      <c r="N62" s="1"/>
      <c r="O62" s="2"/>
      <c r="P62" s="53">
        <f>SUM(B62:O62)</f>
        <v>0</v>
      </c>
      <c r="Q62" s="9"/>
      <c r="R62" s="1"/>
      <c r="S62" s="75">
        <f t="shared" ref="S62:S64" si="19">P62-R62</f>
        <v>0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07E7-209E-41CD-AA96-6D15FBD3C50A}">
  <dimension ref="A3:AA64"/>
  <sheetViews>
    <sheetView topLeftCell="A11" zoomScale="75" zoomScaleNormal="75" workbookViewId="0">
      <selection activeCell="J1" sqref="J1"/>
    </sheetView>
  </sheetViews>
  <sheetFormatPr defaultRowHeight="14.4" x14ac:dyDescent="0.3"/>
  <cols>
    <col min="1" max="1" width="14.33203125" bestFit="1" customWidth="1"/>
  </cols>
  <sheetData>
    <row r="3" spans="1:20" ht="15" thickBot="1" x14ac:dyDescent="0.35"/>
    <row r="4" spans="1:20" ht="71.400000000000006" thickBot="1" x14ac:dyDescent="0.35">
      <c r="A4" s="122" t="s">
        <v>126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 t="s">
        <v>38</v>
      </c>
      <c r="L5" s="246"/>
      <c r="M5" s="44">
        <v>44</v>
      </c>
      <c r="N5" s="44">
        <v>44</v>
      </c>
      <c r="O5" s="44">
        <v>78</v>
      </c>
      <c r="P5" s="44">
        <f>M5+N5+O5</f>
        <v>166</v>
      </c>
      <c r="S5" s="44">
        <f>F5+P5</f>
        <v>382</v>
      </c>
    </row>
    <row r="6" spans="1:20" x14ac:dyDescent="0.3">
      <c r="A6" s="13" t="s">
        <v>126</v>
      </c>
      <c r="B6" s="13" t="s">
        <v>118</v>
      </c>
      <c r="C6" s="45">
        <f>H13</f>
        <v>14</v>
      </c>
      <c r="D6" s="46">
        <f>S13</f>
        <v>0</v>
      </c>
      <c r="E6" s="46">
        <f>Z28</f>
        <v>36</v>
      </c>
      <c r="F6" s="66">
        <f>T37</f>
        <v>22</v>
      </c>
      <c r="G6" s="70">
        <f>SUM(C6:F6)</f>
        <v>72</v>
      </c>
      <c r="H6" s="45">
        <f>(G6/F5)*100</f>
        <v>33.333333333333329</v>
      </c>
      <c r="M6" s="48">
        <f>J47</f>
        <v>19</v>
      </c>
      <c r="N6" s="48">
        <f>J54</f>
        <v>0</v>
      </c>
      <c r="O6" s="48">
        <f>S61</f>
        <v>22.5</v>
      </c>
      <c r="P6" s="73">
        <f>SUM(M6:O6)</f>
        <v>41.5</v>
      </c>
      <c r="S6" s="73">
        <f>G6+P6</f>
        <v>113.5</v>
      </c>
    </row>
    <row r="7" spans="1:20" x14ac:dyDescent="0.3">
      <c r="A7" s="14" t="s">
        <v>50</v>
      </c>
      <c r="B7" s="14" t="s">
        <v>6</v>
      </c>
      <c r="C7" s="47">
        <f>H14</f>
        <v>0</v>
      </c>
      <c r="D7" s="48">
        <f>S14</f>
        <v>0</v>
      </c>
      <c r="E7" s="48">
        <f>Z29</f>
        <v>0</v>
      </c>
      <c r="F7" s="67">
        <f>T38</f>
        <v>0</v>
      </c>
      <c r="G7" s="71">
        <f t="shared" ref="G7:G9" si="0">SUM(C7:F7)</f>
        <v>0</v>
      </c>
      <c r="H7" s="45">
        <f>(G7/F5)*100</f>
        <v>0</v>
      </c>
      <c r="M7" s="48">
        <f t="shared" ref="M7:M9" si="1">J48</f>
        <v>0</v>
      </c>
      <c r="N7" s="48">
        <f>J55</f>
        <v>0</v>
      </c>
      <c r="O7" s="48">
        <f t="shared" ref="O7:O9" si="2">S62</f>
        <v>0</v>
      </c>
      <c r="P7" s="73">
        <f t="shared" ref="P7:P9" si="3">SUM(M7:O7)</f>
        <v>0</v>
      </c>
      <c r="S7" s="73">
        <f t="shared" ref="S7:S9" si="4">G7+P7</f>
        <v>0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72</v>
      </c>
    </row>
    <row r="11" spans="1:20" x14ac:dyDescent="0.3">
      <c r="A11" t="s">
        <v>118</v>
      </c>
      <c r="L11" t="s">
        <v>118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Lexi Aird</v>
      </c>
      <c r="B13" s="18">
        <v>6</v>
      </c>
      <c r="C13" s="29">
        <v>6</v>
      </c>
      <c r="D13" s="49">
        <f>B13+C13</f>
        <v>12</v>
      </c>
      <c r="E13" s="16">
        <v>0</v>
      </c>
      <c r="F13" s="5">
        <v>2</v>
      </c>
      <c r="G13" s="52">
        <f>E13+F13</f>
        <v>2</v>
      </c>
      <c r="H13" s="52">
        <f>D13+G13</f>
        <v>14</v>
      </c>
      <c r="L13" s="48" t="str">
        <f>A6</f>
        <v>Lexi Aird</v>
      </c>
      <c r="M13" s="3"/>
      <c r="N13" s="5"/>
      <c r="O13" s="52">
        <f>M13+N13</f>
        <v>0</v>
      </c>
      <c r="P13" s="16"/>
      <c r="Q13" s="5"/>
      <c r="R13" s="52">
        <f>P13+Q13</f>
        <v>0</v>
      </c>
      <c r="S13" s="52">
        <f>O13+R13</f>
        <v>0</v>
      </c>
    </row>
    <row r="14" spans="1:20" x14ac:dyDescent="0.3">
      <c r="A14" s="48" t="str">
        <f>A7</f>
        <v>Name 2</v>
      </c>
      <c r="B14" s="1"/>
      <c r="C14" s="1"/>
      <c r="D14" s="50">
        <f>B14+C14</f>
        <v>0</v>
      </c>
      <c r="E14" s="9"/>
      <c r="F14" s="2"/>
      <c r="G14" s="52">
        <f>E14+F14</f>
        <v>0</v>
      </c>
      <c r="H14" s="52">
        <f>D14+G14</f>
        <v>0</v>
      </c>
      <c r="L14" s="48" t="str">
        <f>A7</f>
        <v>Name 2</v>
      </c>
      <c r="M14" s="1"/>
      <c r="N14" s="2"/>
      <c r="O14" s="52">
        <f>M14+N14</f>
        <v>0</v>
      </c>
      <c r="P14" s="9"/>
      <c r="Q14" s="2"/>
      <c r="R14" s="52">
        <f>P14+Q14</f>
        <v>0</v>
      </c>
      <c r="S14" s="52">
        <f>O14+R14</f>
        <v>0</v>
      </c>
    </row>
    <row r="15" spans="1:20" ht="15" thickBot="1" x14ac:dyDescent="0.35">
      <c r="A15" s="4"/>
      <c r="B15" s="4"/>
      <c r="C15" s="18" t="s">
        <v>17</v>
      </c>
      <c r="D15" s="25">
        <v>0.5</v>
      </c>
      <c r="E15" s="1"/>
      <c r="F15" s="2" t="s">
        <v>17</v>
      </c>
      <c r="G15" s="20">
        <v>0.5</v>
      </c>
      <c r="H15" s="53">
        <f>D15+G15</f>
        <v>1</v>
      </c>
      <c r="L15" s="4"/>
      <c r="M15" s="4"/>
      <c r="N15" s="2" t="s">
        <v>17</v>
      </c>
      <c r="O15" s="20"/>
      <c r="P15" s="1"/>
      <c r="Q15" s="2" t="s">
        <v>17</v>
      </c>
      <c r="R15" s="20"/>
      <c r="S15" s="53">
        <f>O15+R15</f>
        <v>0</v>
      </c>
    </row>
    <row r="16" spans="1:20" ht="15" thickBot="1" x14ac:dyDescent="0.35">
      <c r="A16" s="4"/>
      <c r="C16" s="26" t="s">
        <v>18</v>
      </c>
      <c r="D16" s="51">
        <f>SUM(D13:D15)</f>
        <v>12.5</v>
      </c>
      <c r="E16" s="4"/>
      <c r="F16" s="30" t="s">
        <v>20</v>
      </c>
      <c r="G16" s="54">
        <f>SUM(G13:G15)</f>
        <v>2.5</v>
      </c>
      <c r="H16" s="37">
        <f>SUM(H13:H15)</f>
        <v>15</v>
      </c>
      <c r="I16">
        <f>D16+G16</f>
        <v>15</v>
      </c>
      <c r="L16" s="4"/>
      <c r="M16" s="4"/>
      <c r="N16" s="28" t="s">
        <v>19</v>
      </c>
      <c r="O16" s="55">
        <f>SUM(O13:O15)</f>
        <v>0</v>
      </c>
      <c r="P16" s="4"/>
      <c r="Q16" s="30" t="s">
        <v>20</v>
      </c>
      <c r="R16" s="55">
        <f>SUM(R13:R15)</f>
        <v>0</v>
      </c>
      <c r="S16" s="37">
        <f>SUM(S13:S15)</f>
        <v>0</v>
      </c>
      <c r="T16">
        <f>O16+R16</f>
        <v>0</v>
      </c>
    </row>
    <row r="18" spans="1:26" ht="15" thickBot="1" x14ac:dyDescent="0.35"/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6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6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6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Lexi Aird</v>
      </c>
      <c r="B28" s="18">
        <v>0</v>
      </c>
      <c r="C28" s="29">
        <v>0</v>
      </c>
      <c r="D28" s="49">
        <f>B28+C28</f>
        <v>0</v>
      </c>
      <c r="E28" s="16">
        <v>0</v>
      </c>
      <c r="F28" s="5">
        <v>0</v>
      </c>
      <c r="G28" s="52">
        <f>E28+F28</f>
        <v>0</v>
      </c>
      <c r="H28" s="18">
        <v>0</v>
      </c>
      <c r="I28" s="29">
        <v>0</v>
      </c>
      <c r="J28" s="49">
        <f>H28+I28</f>
        <v>0</v>
      </c>
      <c r="K28" s="16">
        <v>6</v>
      </c>
      <c r="L28" s="5">
        <v>0</v>
      </c>
      <c r="M28" s="52">
        <f>K28+L28</f>
        <v>6</v>
      </c>
      <c r="N28" s="18">
        <v>0</v>
      </c>
      <c r="O28" s="29">
        <v>6</v>
      </c>
      <c r="P28" s="49">
        <f>N28+O28</f>
        <v>6</v>
      </c>
      <c r="Q28" s="16">
        <v>6</v>
      </c>
      <c r="R28" s="5">
        <v>0</v>
      </c>
      <c r="S28" s="52">
        <f>Q28+R28</f>
        <v>6</v>
      </c>
      <c r="T28" s="18">
        <v>6</v>
      </c>
      <c r="U28" s="29">
        <v>2</v>
      </c>
      <c r="V28" s="49">
        <f>T28+U28</f>
        <v>8</v>
      </c>
      <c r="W28" s="16">
        <v>6</v>
      </c>
      <c r="X28" s="5">
        <v>4</v>
      </c>
      <c r="Y28" s="59">
        <f>W28+X28</f>
        <v>10</v>
      </c>
      <c r="Z28" s="60">
        <f>D28+G28+J28+M28+P28+S28+V28+Y28</f>
        <v>36</v>
      </c>
    </row>
    <row r="29" spans="1:26" ht="15" thickBot="1" x14ac:dyDescent="0.35">
      <c r="A29" s="48" t="str">
        <f>A7</f>
        <v>Name 2</v>
      </c>
      <c r="B29" s="1"/>
      <c r="C29" s="2"/>
      <c r="D29" s="53">
        <f>B29+C29</f>
        <v>0</v>
      </c>
      <c r="E29" s="9"/>
      <c r="F29" s="2"/>
      <c r="G29" s="52">
        <f>E29+F29</f>
        <v>0</v>
      </c>
      <c r="H29" s="1"/>
      <c r="I29" s="1"/>
      <c r="J29" s="49">
        <f t="shared" ref="J29:J31" si="5">H29+I29</f>
        <v>0</v>
      </c>
      <c r="K29" s="9"/>
      <c r="L29" s="2"/>
      <c r="M29" s="52">
        <f t="shared" ref="M29:M31" si="6">K29+L29</f>
        <v>0</v>
      </c>
      <c r="N29" s="1"/>
      <c r="O29" s="1"/>
      <c r="P29" s="49">
        <f t="shared" ref="P29:P31" si="7">N29+O29</f>
        <v>0</v>
      </c>
      <c r="Q29" s="9"/>
      <c r="R29" s="2"/>
      <c r="S29" s="52">
        <f t="shared" ref="S29:S31" si="8">Q29+R29</f>
        <v>0</v>
      </c>
      <c r="T29" s="1"/>
      <c r="U29" s="1"/>
      <c r="V29" s="49">
        <f t="shared" ref="V29:V31" si="9">T29+U29</f>
        <v>0</v>
      </c>
      <c r="W29" s="9"/>
      <c r="X29" s="2"/>
      <c r="Y29" s="59">
        <f t="shared" ref="Y29:Y31" si="10">W29+X29</f>
        <v>0</v>
      </c>
      <c r="Z29" s="50">
        <f t="shared" ref="Z29:Z32" si="11">D29+G29+J29+M29+P29+S29+V29+Y29</f>
        <v>0</v>
      </c>
    </row>
    <row r="30" spans="1:26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6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6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0.5</v>
      </c>
      <c r="H32" s="4"/>
      <c r="I32" s="18" t="s">
        <v>17</v>
      </c>
      <c r="J32" s="25">
        <v>0.5</v>
      </c>
      <c r="K32" s="3"/>
      <c r="L32" s="5" t="s">
        <v>17</v>
      </c>
      <c r="M32" s="34">
        <v>0.5</v>
      </c>
      <c r="N32" s="4"/>
      <c r="O32" s="18" t="s">
        <v>17</v>
      </c>
      <c r="P32" s="11">
        <v>0.5</v>
      </c>
      <c r="Q32" s="3"/>
      <c r="R32" s="5" t="s">
        <v>17</v>
      </c>
      <c r="S32" s="31">
        <v>0.5</v>
      </c>
      <c r="T32" s="4"/>
      <c r="U32" s="18" t="s">
        <v>17</v>
      </c>
      <c r="V32" s="25">
        <v>0.5</v>
      </c>
      <c r="W32" s="3"/>
      <c r="X32" s="5" t="s">
        <v>17</v>
      </c>
      <c r="Y32" s="35">
        <v>0.5</v>
      </c>
      <c r="Z32" s="61">
        <f t="shared" si="11"/>
        <v>4</v>
      </c>
    </row>
    <row r="33" spans="1:27" ht="15" thickBot="1" x14ac:dyDescent="0.35">
      <c r="C33" s="26" t="s">
        <v>18</v>
      </c>
      <c r="D33" s="51">
        <f>SUM(D28:D32)</f>
        <v>0.5</v>
      </c>
      <c r="E33" s="4"/>
      <c r="F33" s="32" t="s">
        <v>20</v>
      </c>
      <c r="G33" s="54">
        <f>SUM(G28:G32)</f>
        <v>0.5</v>
      </c>
      <c r="I33" s="26" t="s">
        <v>27</v>
      </c>
      <c r="J33" s="51">
        <f>SUM(J28:J32)</f>
        <v>0.5</v>
      </c>
      <c r="K33" s="4"/>
      <c r="L33" s="33" t="s">
        <v>28</v>
      </c>
      <c r="M33" s="51">
        <f>SUM(M28:M32)</f>
        <v>6.5</v>
      </c>
      <c r="O33" s="26" t="s">
        <v>29</v>
      </c>
      <c r="P33" s="57">
        <f>SUM(P28:P32)</f>
        <v>6.5</v>
      </c>
      <c r="Q33" s="4"/>
      <c r="R33" s="32" t="s">
        <v>30</v>
      </c>
      <c r="S33" s="54">
        <f>SUM(S28:S32)</f>
        <v>6.5</v>
      </c>
      <c r="U33" s="26" t="s">
        <v>31</v>
      </c>
      <c r="V33" s="51">
        <f>SUM(V28:V32)</f>
        <v>8.5</v>
      </c>
      <c r="W33" s="4"/>
      <c r="X33" s="32" t="s">
        <v>32</v>
      </c>
      <c r="Y33" s="58">
        <f>SUM(Y28:Y32)</f>
        <v>10.5</v>
      </c>
      <c r="Z33" s="36">
        <f>SUM(Z28:Z32)</f>
        <v>40</v>
      </c>
      <c r="AA33">
        <f>D33+G33+J33+M33+P33+S33+V33+Y33</f>
        <v>40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Lexi Aird</v>
      </c>
      <c r="B37" s="18">
        <v>0</v>
      </c>
      <c r="C37" s="29">
        <v>4</v>
      </c>
      <c r="D37" s="49">
        <f>B37+C37</f>
        <v>4</v>
      </c>
      <c r="E37" s="16">
        <v>0</v>
      </c>
      <c r="F37" s="5">
        <v>0</v>
      </c>
      <c r="G37" s="52">
        <f>E37+F37</f>
        <v>0</v>
      </c>
      <c r="H37" s="18">
        <v>0</v>
      </c>
      <c r="I37" s="29">
        <v>0</v>
      </c>
      <c r="J37" s="49">
        <f>H37+I37</f>
        <v>0</v>
      </c>
      <c r="K37" s="16">
        <v>4</v>
      </c>
      <c r="L37" s="5">
        <v>6</v>
      </c>
      <c r="M37" s="52">
        <f>K37+L37</f>
        <v>10</v>
      </c>
      <c r="N37" s="18">
        <v>0</v>
      </c>
      <c r="O37" s="29">
        <v>4</v>
      </c>
      <c r="P37" s="49">
        <f>N37+O37</f>
        <v>4</v>
      </c>
      <c r="Q37" s="16">
        <v>0</v>
      </c>
      <c r="R37" s="5">
        <v>4</v>
      </c>
      <c r="S37" s="52">
        <f>Q37+R37</f>
        <v>4</v>
      </c>
      <c r="T37" s="51">
        <f>D37+G37+J37+M37+P37+S37</f>
        <v>22</v>
      </c>
    </row>
    <row r="38" spans="1:27" ht="15" thickBot="1" x14ac:dyDescent="0.35">
      <c r="A38" s="48" t="str">
        <f>A7</f>
        <v>Name 2</v>
      </c>
      <c r="B38" s="1"/>
      <c r="C38" s="2"/>
      <c r="D38" s="53">
        <f>B38+C38</f>
        <v>0</v>
      </c>
      <c r="E38" s="9"/>
      <c r="F38" s="2"/>
      <c r="G38" s="52">
        <f>E38+F38</f>
        <v>0</v>
      </c>
      <c r="H38" s="1"/>
      <c r="I38" s="1"/>
      <c r="J38" s="49">
        <f t="shared" ref="J38:J40" si="12">H38+I38</f>
        <v>0</v>
      </c>
      <c r="K38" s="9"/>
      <c r="L38" s="2"/>
      <c r="M38" s="52">
        <f t="shared" ref="M38:M40" si="13">K38+L38</f>
        <v>0</v>
      </c>
      <c r="N38" s="1"/>
      <c r="O38" s="1"/>
      <c r="P38" s="49">
        <f t="shared" ref="P38:P40" si="14">N38+O38</f>
        <v>0</v>
      </c>
      <c r="Q38" s="9"/>
      <c r="R38" s="2"/>
      <c r="S38" s="52">
        <f t="shared" ref="S38:S40" si="15">Q38+R38</f>
        <v>0</v>
      </c>
      <c r="T38" s="51">
        <f t="shared" ref="T38:T41" si="16">D38+G38+J38+M38+P38+S38</f>
        <v>0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0.5</v>
      </c>
      <c r="E41" s="3"/>
      <c r="F41" s="5" t="s">
        <v>17</v>
      </c>
      <c r="G41" s="31">
        <v>0.5</v>
      </c>
      <c r="H41" s="4"/>
      <c r="I41" s="18" t="s">
        <v>17</v>
      </c>
      <c r="J41" s="25">
        <v>0.5</v>
      </c>
      <c r="K41" s="3"/>
      <c r="L41" s="5" t="s">
        <v>17</v>
      </c>
      <c r="M41" s="34">
        <v>0</v>
      </c>
      <c r="N41" s="4"/>
      <c r="O41" s="18" t="s">
        <v>17</v>
      </c>
      <c r="P41" s="78">
        <v>0.5</v>
      </c>
      <c r="Q41" s="3"/>
      <c r="R41" s="5" t="s">
        <v>17</v>
      </c>
      <c r="S41" s="35">
        <v>0.5</v>
      </c>
      <c r="T41" s="51">
        <f t="shared" si="16"/>
        <v>2.5</v>
      </c>
    </row>
    <row r="42" spans="1:27" ht="15" thickBot="1" x14ac:dyDescent="0.35">
      <c r="C42" s="26" t="s">
        <v>18</v>
      </c>
      <c r="D42" s="51">
        <f>SUM(D37:D41)</f>
        <v>4.5</v>
      </c>
      <c r="E42" s="4"/>
      <c r="F42" s="32" t="s">
        <v>20</v>
      </c>
      <c r="G42" s="54">
        <f>SUM(G37:G41)</f>
        <v>0.5</v>
      </c>
      <c r="I42" s="26" t="s">
        <v>27</v>
      </c>
      <c r="J42" s="51">
        <f>SUM(J37:J41)</f>
        <v>0.5</v>
      </c>
      <c r="K42" s="4"/>
      <c r="L42" s="33" t="s">
        <v>28</v>
      </c>
      <c r="M42" s="51">
        <f>SUM(M37:M41)</f>
        <v>10</v>
      </c>
      <c r="O42" s="26" t="s">
        <v>29</v>
      </c>
      <c r="P42" s="51">
        <f>SUM(P37:P41)</f>
        <v>4.5</v>
      </c>
      <c r="Q42" s="4"/>
      <c r="R42" s="32" t="s">
        <v>30</v>
      </c>
      <c r="S42" s="58">
        <f>SUM(S37:S41)</f>
        <v>4.5</v>
      </c>
      <c r="T42" s="36">
        <f>SUM(T37:T41)</f>
        <v>24.5</v>
      </c>
      <c r="U42">
        <f>D42+G42+J42+M42+P42+S42</f>
        <v>24.5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Lexi Aird</v>
      </c>
      <c r="B47" s="9">
        <v>6</v>
      </c>
      <c r="C47" s="1">
        <v>0</v>
      </c>
      <c r="D47" s="1">
        <v>4</v>
      </c>
      <c r="E47" s="1">
        <v>0.5</v>
      </c>
      <c r="F47" s="1">
        <v>6</v>
      </c>
      <c r="G47" s="1">
        <v>0</v>
      </c>
      <c r="H47" s="1">
        <v>2</v>
      </c>
      <c r="I47" s="2">
        <v>0.5</v>
      </c>
      <c r="J47" s="53">
        <f>SUM(B47:I47)</f>
        <v>19</v>
      </c>
    </row>
    <row r="48" spans="1:27" x14ac:dyDescent="0.3">
      <c r="A48" s="65" t="str">
        <f>A7</f>
        <v>Name 2</v>
      </c>
      <c r="B48" s="9"/>
      <c r="C48" s="1"/>
      <c r="D48" s="1"/>
      <c r="E48" s="1"/>
      <c r="F48" s="1"/>
      <c r="G48" s="1"/>
      <c r="H48" s="1"/>
      <c r="I48" s="2"/>
      <c r="J48" s="53">
        <f t="shared" ref="J48:J50" si="17">SUM(B48:I48)</f>
        <v>0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Lexi Aird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Name 2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Lexi Aird</v>
      </c>
      <c r="B61" s="182"/>
      <c r="C61" s="1">
        <v>6</v>
      </c>
      <c r="D61" s="183"/>
      <c r="E61" s="1">
        <v>6</v>
      </c>
      <c r="F61" s="2">
        <v>0</v>
      </c>
      <c r="G61" s="184"/>
      <c r="H61" s="183"/>
      <c r="I61" s="183"/>
      <c r="J61" s="183"/>
      <c r="K61" s="183"/>
      <c r="L61" s="1">
        <v>6</v>
      </c>
      <c r="M61" s="9">
        <v>0</v>
      </c>
      <c r="N61" s="1">
        <v>4</v>
      </c>
      <c r="O61" s="2">
        <v>0.5</v>
      </c>
      <c r="P61" s="52">
        <f>SUM(B61:O61)</f>
        <v>22.5</v>
      </c>
      <c r="Q61" s="9"/>
      <c r="R61" s="1"/>
      <c r="S61" s="75">
        <f>P61-R61</f>
        <v>22.5</v>
      </c>
    </row>
    <row r="62" spans="1:19" x14ac:dyDescent="0.3">
      <c r="A62" s="65" t="str">
        <f>A7</f>
        <v>Name 2</v>
      </c>
      <c r="B62" s="182"/>
      <c r="C62" s="1"/>
      <c r="D62" s="183"/>
      <c r="E62" s="1"/>
      <c r="F62" s="2"/>
      <c r="G62" s="184"/>
      <c r="H62" s="183"/>
      <c r="I62" s="183"/>
      <c r="J62" s="183"/>
      <c r="K62" s="183"/>
      <c r="L62" s="1"/>
      <c r="M62" s="9"/>
      <c r="N62" s="1"/>
      <c r="O62" s="2"/>
      <c r="P62" s="53">
        <f>SUM(B62:O62)</f>
        <v>0</v>
      </c>
      <c r="Q62" s="9"/>
      <c r="R62" s="1"/>
      <c r="S62" s="75">
        <f t="shared" ref="S62:S64" si="19">P62-R62</f>
        <v>0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0339-2929-49B6-8B71-30531374FA1F}">
  <dimension ref="A3:AA64"/>
  <sheetViews>
    <sheetView topLeftCell="A11"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</cols>
  <sheetData>
    <row r="3" spans="1:20" ht="15" thickBot="1" x14ac:dyDescent="0.35"/>
    <row r="4" spans="1:20" ht="71.400000000000006" thickBot="1" x14ac:dyDescent="0.35">
      <c r="A4" s="122" t="s">
        <v>71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/>
      <c r="L5" s="246"/>
      <c r="M5" s="44"/>
      <c r="N5" s="44"/>
      <c r="O5" s="44"/>
      <c r="P5" s="44"/>
      <c r="S5" s="44"/>
    </row>
    <row r="6" spans="1:20" x14ac:dyDescent="0.3">
      <c r="A6" s="13" t="s">
        <v>71</v>
      </c>
      <c r="B6" s="13" t="s">
        <v>118</v>
      </c>
      <c r="C6" s="45">
        <f>H13</f>
        <v>24</v>
      </c>
      <c r="D6" s="46">
        <f>S13</f>
        <v>0</v>
      </c>
      <c r="E6" s="46">
        <f>Z28</f>
        <v>36</v>
      </c>
      <c r="F6" s="66">
        <f>T37</f>
        <v>42</v>
      </c>
      <c r="G6" s="70">
        <f>SUM(C6:F6)</f>
        <v>102</v>
      </c>
      <c r="H6" s="45">
        <f>(G6/F5)*100</f>
        <v>47.222222222222221</v>
      </c>
      <c r="M6" s="48">
        <f>J47</f>
        <v>13</v>
      </c>
      <c r="N6" s="48">
        <f>J54</f>
        <v>0</v>
      </c>
      <c r="O6" s="48">
        <f>S61</f>
        <v>18.5</v>
      </c>
      <c r="P6" s="73">
        <f>SUM(M6:O6)</f>
        <v>31.5</v>
      </c>
      <c r="S6" s="73">
        <f>G6+P6</f>
        <v>133.5</v>
      </c>
    </row>
    <row r="7" spans="1:20" x14ac:dyDescent="0.3">
      <c r="A7" s="14" t="s">
        <v>50</v>
      </c>
      <c r="B7" s="14" t="s">
        <v>6</v>
      </c>
      <c r="C7" s="47">
        <f>H14</f>
        <v>0</v>
      </c>
      <c r="D7" s="48">
        <f>S14</f>
        <v>0</v>
      </c>
      <c r="E7" s="48">
        <f>Z29</f>
        <v>0</v>
      </c>
      <c r="F7" s="67">
        <f>T38</f>
        <v>0</v>
      </c>
      <c r="G7" s="71">
        <f t="shared" ref="G7:G9" si="0">SUM(C7:F7)</f>
        <v>0</v>
      </c>
      <c r="H7" s="45">
        <f>(G7/F5)*100</f>
        <v>0</v>
      </c>
      <c r="M7" s="48">
        <f t="shared" ref="M7:M9" si="1">J48</f>
        <v>0</v>
      </c>
      <c r="N7" s="48">
        <f>J55</f>
        <v>0</v>
      </c>
      <c r="O7" s="48">
        <f t="shared" ref="O7:O9" si="2">S62</f>
        <v>0</v>
      </c>
      <c r="P7" s="73">
        <f t="shared" ref="P7:P9" si="3">SUM(M7:O7)</f>
        <v>0</v>
      </c>
      <c r="S7" s="73">
        <f t="shared" ref="S7:S9" si="4">G7+P7</f>
        <v>0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102</v>
      </c>
    </row>
    <row r="11" spans="1:20" x14ac:dyDescent="0.3">
      <c r="A11" t="s">
        <v>118</v>
      </c>
      <c r="L11" t="str">
        <f>A11</f>
        <v>JNR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Maddie Ellem</v>
      </c>
      <c r="B13" s="18">
        <v>6</v>
      </c>
      <c r="C13" s="29">
        <v>6</v>
      </c>
      <c r="D13" s="49">
        <f>B13+C13</f>
        <v>12</v>
      </c>
      <c r="E13" s="16">
        <v>6</v>
      </c>
      <c r="F13" s="5">
        <v>6</v>
      </c>
      <c r="G13" s="52">
        <f>E13+F13</f>
        <v>12</v>
      </c>
      <c r="H13" s="52">
        <f>D13+G13</f>
        <v>24</v>
      </c>
      <c r="L13" s="48" t="str">
        <f>A6</f>
        <v>Maddie Ellem</v>
      </c>
      <c r="M13" s="3"/>
      <c r="N13" s="5"/>
      <c r="O13" s="52">
        <f>M13+N13</f>
        <v>0</v>
      </c>
      <c r="P13" s="16"/>
      <c r="Q13" s="5"/>
      <c r="R13" s="52">
        <f>P13+Q13</f>
        <v>0</v>
      </c>
      <c r="S13" s="52">
        <f>O13+R13</f>
        <v>0</v>
      </c>
    </row>
    <row r="14" spans="1:20" x14ac:dyDescent="0.3">
      <c r="A14" s="48" t="str">
        <f>A7</f>
        <v>Name 2</v>
      </c>
      <c r="B14" s="1"/>
      <c r="C14" s="1"/>
      <c r="D14" s="50">
        <f>B14+C14</f>
        <v>0</v>
      </c>
      <c r="E14" s="9"/>
      <c r="F14" s="2"/>
      <c r="G14" s="52">
        <f>E14+F14</f>
        <v>0</v>
      </c>
      <c r="H14" s="52">
        <f>D14+G14</f>
        <v>0</v>
      </c>
      <c r="L14" s="48" t="str">
        <f>A7</f>
        <v>Name 2</v>
      </c>
      <c r="M14" s="1"/>
      <c r="N14" s="2"/>
      <c r="O14" s="52">
        <f>M14+N14</f>
        <v>0</v>
      </c>
      <c r="P14" s="9"/>
      <c r="Q14" s="2"/>
      <c r="R14" s="52">
        <f>P14+Q14</f>
        <v>0</v>
      </c>
      <c r="S14" s="52">
        <f>O14+R14</f>
        <v>0</v>
      </c>
    </row>
    <row r="15" spans="1:20" ht="15" thickBot="1" x14ac:dyDescent="0.35">
      <c r="A15" s="4"/>
      <c r="B15" s="4"/>
      <c r="C15" s="18" t="s">
        <v>17</v>
      </c>
      <c r="D15" s="25">
        <v>0.5</v>
      </c>
      <c r="E15" s="1"/>
      <c r="F15" s="2" t="s">
        <v>17</v>
      </c>
      <c r="G15" s="20">
        <v>0.5</v>
      </c>
      <c r="H15" s="53">
        <f>D15+G15</f>
        <v>1</v>
      </c>
      <c r="L15" s="4"/>
      <c r="M15" s="4"/>
      <c r="N15" s="2" t="s">
        <v>17</v>
      </c>
      <c r="O15" s="20"/>
      <c r="P15" s="1"/>
      <c r="Q15" s="2" t="s">
        <v>17</v>
      </c>
      <c r="R15" s="20"/>
      <c r="S15" s="53">
        <f>O15+R15</f>
        <v>0</v>
      </c>
    </row>
    <row r="16" spans="1:20" ht="15" thickBot="1" x14ac:dyDescent="0.35">
      <c r="A16" s="4"/>
      <c r="C16" s="26" t="s">
        <v>18</v>
      </c>
      <c r="D16" s="51">
        <f>SUM(D13:D15)</f>
        <v>12.5</v>
      </c>
      <c r="E16" s="4"/>
      <c r="F16" s="30" t="s">
        <v>20</v>
      </c>
      <c r="G16" s="54">
        <f>SUM(G13:G15)</f>
        <v>12.5</v>
      </c>
      <c r="H16" s="37">
        <f>SUM(H13:H15)</f>
        <v>25</v>
      </c>
      <c r="I16">
        <f>D16+G16</f>
        <v>25</v>
      </c>
      <c r="L16" s="4"/>
      <c r="M16" s="4"/>
      <c r="N16" s="28" t="s">
        <v>19</v>
      </c>
      <c r="O16" s="55">
        <f>SUM(O13:O15)</f>
        <v>0</v>
      </c>
      <c r="P16" s="4"/>
      <c r="Q16" s="30" t="s">
        <v>20</v>
      </c>
      <c r="R16" s="55">
        <f>SUM(R13:R15)</f>
        <v>0</v>
      </c>
      <c r="S16" s="37">
        <f>SUM(S13:S15)</f>
        <v>0</v>
      </c>
      <c r="T16">
        <f>O16+R16</f>
        <v>0</v>
      </c>
    </row>
    <row r="18" spans="1:26" ht="15" thickBot="1" x14ac:dyDescent="0.35"/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6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6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6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Maddie Ellem</v>
      </c>
      <c r="B28" s="18">
        <v>0</v>
      </c>
      <c r="C28" s="29">
        <v>0</v>
      </c>
      <c r="D28" s="49">
        <f>B28+C28</f>
        <v>0</v>
      </c>
      <c r="E28" s="16">
        <v>6</v>
      </c>
      <c r="F28" s="5">
        <v>0</v>
      </c>
      <c r="G28" s="52">
        <f>E28+F28</f>
        <v>6</v>
      </c>
      <c r="H28" s="18">
        <v>0</v>
      </c>
      <c r="I28" s="29">
        <v>6</v>
      </c>
      <c r="J28" s="49">
        <f>H28+I28</f>
        <v>6</v>
      </c>
      <c r="K28" s="16">
        <v>6</v>
      </c>
      <c r="L28" s="5">
        <v>6</v>
      </c>
      <c r="M28" s="52">
        <f>K28+L28</f>
        <v>12</v>
      </c>
      <c r="N28" s="18">
        <v>0</v>
      </c>
      <c r="O28" s="29">
        <v>0</v>
      </c>
      <c r="P28" s="49">
        <f>N28+O28</f>
        <v>0</v>
      </c>
      <c r="Q28" s="16">
        <v>0</v>
      </c>
      <c r="R28" s="5">
        <v>0</v>
      </c>
      <c r="S28" s="52">
        <f>Q28+R28</f>
        <v>0</v>
      </c>
      <c r="T28" s="18">
        <v>0</v>
      </c>
      <c r="U28" s="29">
        <v>6</v>
      </c>
      <c r="V28" s="49">
        <f>T28+U28</f>
        <v>6</v>
      </c>
      <c r="W28" s="16">
        <v>6</v>
      </c>
      <c r="X28" s="5">
        <v>0</v>
      </c>
      <c r="Y28" s="59">
        <f>W28+X28</f>
        <v>6</v>
      </c>
      <c r="Z28" s="60">
        <f>D28+G28+J28+M28+P28+S28+V28+Y28</f>
        <v>36</v>
      </c>
    </row>
    <row r="29" spans="1:26" ht="15" thickBot="1" x14ac:dyDescent="0.35">
      <c r="A29" s="48" t="str">
        <f>A7</f>
        <v>Name 2</v>
      </c>
      <c r="B29" s="1"/>
      <c r="C29" s="2"/>
      <c r="D29" s="53">
        <f>B29+C29</f>
        <v>0</v>
      </c>
      <c r="E29" s="9"/>
      <c r="F29" s="2"/>
      <c r="G29" s="52">
        <f>E29+F29</f>
        <v>0</v>
      </c>
      <c r="H29" s="1"/>
      <c r="I29" s="1"/>
      <c r="J29" s="49">
        <f t="shared" ref="J29:J31" si="5">H29+I29</f>
        <v>0</v>
      </c>
      <c r="K29" s="9"/>
      <c r="L29" s="2"/>
      <c r="M29" s="52">
        <f t="shared" ref="M29:M31" si="6">K29+L29</f>
        <v>0</v>
      </c>
      <c r="N29" s="1"/>
      <c r="O29" s="1"/>
      <c r="P29" s="49">
        <f t="shared" ref="P29:P31" si="7">N29+O29</f>
        <v>0</v>
      </c>
      <c r="Q29" s="9"/>
      <c r="R29" s="2"/>
      <c r="S29" s="52">
        <f t="shared" ref="S29:S31" si="8">Q29+R29</f>
        <v>0</v>
      </c>
      <c r="T29" s="1"/>
      <c r="U29" s="1"/>
      <c r="V29" s="49">
        <f t="shared" ref="V29:V31" si="9">T29+U29</f>
        <v>0</v>
      </c>
      <c r="W29" s="9"/>
      <c r="X29" s="2"/>
      <c r="Y29" s="59">
        <f t="shared" ref="Y29:Y31" si="10">W29+X29</f>
        <v>0</v>
      </c>
      <c r="Z29" s="50">
        <f t="shared" ref="Z29:Z32" si="11">D29+G29+J29+M29+P29+S29+V29+Y29</f>
        <v>0</v>
      </c>
    </row>
    <row r="30" spans="1:26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6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6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0.5</v>
      </c>
      <c r="H32" s="4"/>
      <c r="I32" s="18" t="s">
        <v>17</v>
      </c>
      <c r="J32" s="25">
        <v>0.5</v>
      </c>
      <c r="K32" s="3"/>
      <c r="L32" s="5" t="s">
        <v>17</v>
      </c>
      <c r="M32" s="34">
        <v>0.5</v>
      </c>
      <c r="N32" s="4"/>
      <c r="O32" s="18" t="s">
        <v>17</v>
      </c>
      <c r="P32" s="11">
        <v>0.5</v>
      </c>
      <c r="Q32" s="3"/>
      <c r="R32" s="5" t="s">
        <v>17</v>
      </c>
      <c r="S32" s="31">
        <v>0.5</v>
      </c>
      <c r="T32" s="4"/>
      <c r="U32" s="18" t="s">
        <v>17</v>
      </c>
      <c r="V32" s="25">
        <v>0.5</v>
      </c>
      <c r="W32" s="3"/>
      <c r="X32" s="5" t="s">
        <v>17</v>
      </c>
      <c r="Y32" s="35">
        <v>0.5</v>
      </c>
      <c r="Z32" s="61">
        <f t="shared" si="11"/>
        <v>4</v>
      </c>
    </row>
    <row r="33" spans="1:27" ht="15" thickBot="1" x14ac:dyDescent="0.35">
      <c r="C33" s="26" t="s">
        <v>18</v>
      </c>
      <c r="D33" s="51">
        <f>SUM(D28:D32)</f>
        <v>0.5</v>
      </c>
      <c r="E33" s="4"/>
      <c r="F33" s="32" t="s">
        <v>20</v>
      </c>
      <c r="G33" s="54">
        <f>SUM(G28:G32)</f>
        <v>6.5</v>
      </c>
      <c r="I33" s="26" t="s">
        <v>27</v>
      </c>
      <c r="J33" s="51">
        <f>SUM(J28:J32)</f>
        <v>6.5</v>
      </c>
      <c r="K33" s="4"/>
      <c r="L33" s="33" t="s">
        <v>28</v>
      </c>
      <c r="M33" s="51">
        <f>SUM(M28:M32)</f>
        <v>12.5</v>
      </c>
      <c r="O33" s="26" t="s">
        <v>29</v>
      </c>
      <c r="P33" s="57">
        <f>SUM(P28:P32)</f>
        <v>0.5</v>
      </c>
      <c r="Q33" s="4"/>
      <c r="R33" s="32" t="s">
        <v>30</v>
      </c>
      <c r="S33" s="54">
        <f>SUM(S28:S32)</f>
        <v>0.5</v>
      </c>
      <c r="U33" s="26" t="s">
        <v>31</v>
      </c>
      <c r="V33" s="51">
        <f>SUM(V28:V32)</f>
        <v>6.5</v>
      </c>
      <c r="W33" s="4"/>
      <c r="X33" s="32" t="s">
        <v>32</v>
      </c>
      <c r="Y33" s="58">
        <f>SUM(Y28:Y32)</f>
        <v>6.5</v>
      </c>
      <c r="Z33" s="36">
        <f>SUM(Z28:Z32)</f>
        <v>40</v>
      </c>
      <c r="AA33">
        <f>D33+G33+J33+M33+P33+S33+V33+Y33</f>
        <v>40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Maddie Ellem</v>
      </c>
      <c r="B37" s="18">
        <v>2</v>
      </c>
      <c r="C37" s="29">
        <v>4</v>
      </c>
      <c r="D37" s="49">
        <f>B37+C37</f>
        <v>6</v>
      </c>
      <c r="E37" s="16">
        <v>2</v>
      </c>
      <c r="F37" s="5">
        <v>6</v>
      </c>
      <c r="G37" s="52">
        <f>E37+F37</f>
        <v>8</v>
      </c>
      <c r="H37" s="18">
        <v>0</v>
      </c>
      <c r="I37" s="29">
        <v>4</v>
      </c>
      <c r="J37" s="49">
        <f>H37+I37</f>
        <v>4</v>
      </c>
      <c r="K37" s="16">
        <v>6</v>
      </c>
      <c r="L37" s="5">
        <v>6</v>
      </c>
      <c r="M37" s="52">
        <f>K37+L37</f>
        <v>12</v>
      </c>
      <c r="N37" s="18">
        <v>0</v>
      </c>
      <c r="O37" s="29">
        <v>0</v>
      </c>
      <c r="P37" s="49">
        <f>N37+O37</f>
        <v>0</v>
      </c>
      <c r="Q37" s="16">
        <v>6</v>
      </c>
      <c r="R37" s="5">
        <v>6</v>
      </c>
      <c r="S37" s="52">
        <f>Q37+R37</f>
        <v>12</v>
      </c>
      <c r="T37" s="51">
        <f>D37+G37+J37+M37+P37+S37</f>
        <v>42</v>
      </c>
    </row>
    <row r="38" spans="1:27" ht="15" thickBot="1" x14ac:dyDescent="0.35">
      <c r="A38" s="48" t="str">
        <f>A7</f>
        <v>Name 2</v>
      </c>
      <c r="B38" s="1"/>
      <c r="C38" s="2"/>
      <c r="D38" s="53">
        <f>B38+C38</f>
        <v>0</v>
      </c>
      <c r="E38" s="9"/>
      <c r="F38" s="2"/>
      <c r="G38" s="52">
        <f>E38+F38</f>
        <v>0</v>
      </c>
      <c r="H38" s="1"/>
      <c r="I38" s="1"/>
      <c r="J38" s="49">
        <f t="shared" ref="J38:J40" si="12">H38+I38</f>
        <v>0</v>
      </c>
      <c r="K38" s="9"/>
      <c r="L38" s="2"/>
      <c r="M38" s="52">
        <f t="shared" ref="M38:M40" si="13">K38+L38</f>
        <v>0</v>
      </c>
      <c r="N38" s="1"/>
      <c r="O38" s="1"/>
      <c r="P38" s="49">
        <f t="shared" ref="P38:P40" si="14">N38+O38</f>
        <v>0</v>
      </c>
      <c r="Q38" s="9"/>
      <c r="R38" s="2"/>
      <c r="S38" s="52">
        <f t="shared" ref="S38:S40" si="15">Q38+R38</f>
        <v>0</v>
      </c>
      <c r="T38" s="51">
        <f t="shared" ref="T38:T41" si="16">D38+G38+J38+M38+P38+S38</f>
        <v>0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0.5</v>
      </c>
      <c r="E41" s="3"/>
      <c r="F41" s="5" t="s">
        <v>17</v>
      </c>
      <c r="G41" s="31">
        <v>0.5</v>
      </c>
      <c r="H41" s="4"/>
      <c r="I41" s="18" t="s">
        <v>17</v>
      </c>
      <c r="J41" s="25">
        <v>0.5</v>
      </c>
      <c r="K41" s="3"/>
      <c r="L41" s="5" t="s">
        <v>17</v>
      </c>
      <c r="M41" s="34">
        <v>0.5</v>
      </c>
      <c r="N41" s="4"/>
      <c r="O41" s="18" t="s">
        <v>17</v>
      </c>
      <c r="P41" s="78">
        <v>0.5</v>
      </c>
      <c r="Q41" s="3"/>
      <c r="R41" s="5" t="s">
        <v>17</v>
      </c>
      <c r="S41" s="35">
        <v>0.5</v>
      </c>
      <c r="T41" s="51">
        <f t="shared" si="16"/>
        <v>3</v>
      </c>
    </row>
    <row r="42" spans="1:27" ht="15" thickBot="1" x14ac:dyDescent="0.35">
      <c r="C42" s="26" t="s">
        <v>18</v>
      </c>
      <c r="D42" s="51">
        <f>SUM(D37:D41)</f>
        <v>6.5</v>
      </c>
      <c r="E42" s="4"/>
      <c r="F42" s="32" t="s">
        <v>20</v>
      </c>
      <c r="G42" s="54">
        <f>SUM(G37:G41)</f>
        <v>8.5</v>
      </c>
      <c r="I42" s="26" t="s">
        <v>27</v>
      </c>
      <c r="J42" s="51">
        <f>SUM(J37:J41)</f>
        <v>4.5</v>
      </c>
      <c r="K42" s="4"/>
      <c r="L42" s="33" t="s">
        <v>28</v>
      </c>
      <c r="M42" s="51">
        <f>SUM(M37:M41)</f>
        <v>12.5</v>
      </c>
      <c r="O42" s="26" t="s">
        <v>29</v>
      </c>
      <c r="P42" s="51">
        <f>SUM(P37:P41)</f>
        <v>0.5</v>
      </c>
      <c r="Q42" s="4"/>
      <c r="R42" s="32" t="s">
        <v>30</v>
      </c>
      <c r="S42" s="58">
        <f>SUM(S37:S41)</f>
        <v>12.5</v>
      </c>
      <c r="T42" s="36">
        <f>SUM(T37:T41)</f>
        <v>45</v>
      </c>
      <c r="U42">
        <f>D42+G42+J42+M42+P42+S42</f>
        <v>45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Maddie Ellem</v>
      </c>
      <c r="B47" s="9">
        <v>0</v>
      </c>
      <c r="C47" s="1">
        <v>0</v>
      </c>
      <c r="D47" s="1">
        <v>6</v>
      </c>
      <c r="E47" s="1">
        <v>0.5</v>
      </c>
      <c r="F47" s="1">
        <v>0</v>
      </c>
      <c r="G47" s="1">
        <v>6</v>
      </c>
      <c r="H47" s="1">
        <v>0</v>
      </c>
      <c r="I47" s="2">
        <v>0.5</v>
      </c>
      <c r="J47" s="53">
        <f>SUM(B47:I47)</f>
        <v>13</v>
      </c>
    </row>
    <row r="48" spans="1:27" x14ac:dyDescent="0.3">
      <c r="A48" s="65" t="str">
        <f>A7</f>
        <v>Name 2</v>
      </c>
      <c r="B48" s="9"/>
      <c r="C48" s="1"/>
      <c r="D48" s="1"/>
      <c r="E48" s="1"/>
      <c r="F48" s="1"/>
      <c r="G48" s="1"/>
      <c r="H48" s="1"/>
      <c r="I48" s="2"/>
      <c r="J48" s="53">
        <f t="shared" ref="J48:J50" si="17">SUM(B48:I48)</f>
        <v>0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Maddie Ellem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Name 2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Maddie Ellem</v>
      </c>
      <c r="B61" s="182"/>
      <c r="C61" s="1">
        <v>6</v>
      </c>
      <c r="D61" s="183"/>
      <c r="E61" s="1">
        <v>6</v>
      </c>
      <c r="F61" s="2">
        <v>0</v>
      </c>
      <c r="G61" s="184"/>
      <c r="H61" s="183"/>
      <c r="I61" s="183"/>
      <c r="J61" s="183"/>
      <c r="K61" s="183"/>
      <c r="L61" s="1">
        <v>0</v>
      </c>
      <c r="M61" s="9">
        <v>6</v>
      </c>
      <c r="N61" s="1">
        <v>0</v>
      </c>
      <c r="O61" s="2">
        <v>0.5</v>
      </c>
      <c r="P61" s="52">
        <f>SUM(B61:O61)</f>
        <v>18.5</v>
      </c>
      <c r="Q61" s="9"/>
      <c r="R61" s="1"/>
      <c r="S61" s="75">
        <f>P61-R61</f>
        <v>18.5</v>
      </c>
    </row>
    <row r="62" spans="1:19" x14ac:dyDescent="0.3">
      <c r="A62" s="65" t="str">
        <f>A7</f>
        <v>Name 2</v>
      </c>
      <c r="B62" s="182"/>
      <c r="C62" s="1"/>
      <c r="D62" s="183"/>
      <c r="E62" s="1"/>
      <c r="F62" s="2"/>
      <c r="G62" s="184"/>
      <c r="H62" s="183"/>
      <c r="I62" s="183"/>
      <c r="J62" s="183"/>
      <c r="K62" s="183"/>
      <c r="L62" s="1"/>
      <c r="M62" s="9"/>
      <c r="N62" s="1"/>
      <c r="O62" s="2"/>
      <c r="P62" s="53">
        <f>SUM(B62:O62)</f>
        <v>0</v>
      </c>
      <c r="Q62" s="9"/>
      <c r="R62" s="1"/>
      <c r="S62" s="75">
        <f t="shared" ref="S62:S64" si="19">P62-R62</f>
        <v>0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CDB5-5EAF-447D-8AF1-7AD1C09A8C13}">
  <dimension ref="A3:AA64"/>
  <sheetViews>
    <sheetView zoomScale="75" zoomScaleNormal="75" workbookViewId="0">
      <selection activeCell="J1" sqref="J1"/>
    </sheetView>
  </sheetViews>
  <sheetFormatPr defaultRowHeight="14.4" x14ac:dyDescent="0.3"/>
  <cols>
    <col min="1" max="1" width="13.88671875" bestFit="1" customWidth="1"/>
  </cols>
  <sheetData>
    <row r="3" spans="1:20" ht="15" thickBot="1" x14ac:dyDescent="0.35"/>
    <row r="4" spans="1:20" ht="71.400000000000006" thickBot="1" x14ac:dyDescent="0.35">
      <c r="A4" s="122" t="s">
        <v>127</v>
      </c>
      <c r="B4" s="6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M4" s="40" t="s">
        <v>33</v>
      </c>
      <c r="N4" s="41" t="s">
        <v>34</v>
      </c>
      <c r="O4" s="41" t="s">
        <v>35</v>
      </c>
      <c r="P4" s="42" t="s">
        <v>36</v>
      </c>
      <c r="Q4" s="39"/>
      <c r="R4" s="39"/>
      <c r="S4" s="43" t="s">
        <v>37</v>
      </c>
    </row>
    <row r="5" spans="1:20" ht="15" thickBot="1" x14ac:dyDescent="0.35">
      <c r="A5" s="62" t="s">
        <v>0</v>
      </c>
      <c r="B5" s="17" t="s">
        <v>118</v>
      </c>
      <c r="C5" s="10" t="s">
        <v>13</v>
      </c>
      <c r="D5" s="10"/>
      <c r="E5" s="10"/>
      <c r="F5" s="10">
        <f>36*6</f>
        <v>216</v>
      </c>
      <c r="G5" s="23"/>
      <c r="H5" s="9"/>
      <c r="K5" s="246"/>
      <c r="L5" s="246"/>
      <c r="M5" s="44"/>
      <c r="N5" s="44"/>
      <c r="O5" s="44"/>
      <c r="P5" s="44"/>
      <c r="S5" s="44"/>
    </row>
    <row r="6" spans="1:20" x14ac:dyDescent="0.3">
      <c r="A6" s="13" t="s">
        <v>127</v>
      </c>
      <c r="B6" s="13" t="s">
        <v>118</v>
      </c>
      <c r="C6" s="45">
        <f>H13</f>
        <v>0</v>
      </c>
      <c r="D6" s="46">
        <f>S13</f>
        <v>0</v>
      </c>
      <c r="E6" s="46">
        <f>Z28</f>
        <v>34</v>
      </c>
      <c r="F6" s="66">
        <f>T37</f>
        <v>38</v>
      </c>
      <c r="G6" s="70">
        <f>SUM(C6:F6)</f>
        <v>72</v>
      </c>
      <c r="H6" s="45">
        <f>(G6/F5)*100</f>
        <v>33.333333333333329</v>
      </c>
      <c r="M6" s="48">
        <f>J47</f>
        <v>7</v>
      </c>
      <c r="N6" s="48">
        <f>J54</f>
        <v>0</v>
      </c>
      <c r="O6" s="48">
        <f>S61</f>
        <v>24.5</v>
      </c>
      <c r="P6" s="73">
        <f>SUM(M6:O6)</f>
        <v>31.5</v>
      </c>
      <c r="S6" s="73">
        <f>G6+P6</f>
        <v>103.5</v>
      </c>
    </row>
    <row r="7" spans="1:20" x14ac:dyDescent="0.3">
      <c r="A7" s="14" t="s">
        <v>50</v>
      </c>
      <c r="B7" s="14" t="s">
        <v>6</v>
      </c>
      <c r="C7" s="47">
        <f>H14</f>
        <v>0</v>
      </c>
      <c r="D7" s="48">
        <f>S14</f>
        <v>0</v>
      </c>
      <c r="E7" s="48">
        <f>Z29</f>
        <v>0</v>
      </c>
      <c r="F7" s="67">
        <f>T38</f>
        <v>0</v>
      </c>
      <c r="G7" s="71">
        <f t="shared" ref="G7:G9" si="0">SUM(C7:F7)</f>
        <v>0</v>
      </c>
      <c r="H7" s="45">
        <f>(G7/F5)*100</f>
        <v>0</v>
      </c>
      <c r="M7" s="48">
        <f t="shared" ref="M7:M9" si="1">J48</f>
        <v>0</v>
      </c>
      <c r="N7" s="48">
        <f>J55</f>
        <v>0</v>
      </c>
      <c r="O7" s="48">
        <f t="shared" ref="O7:O9" si="2">S62</f>
        <v>0</v>
      </c>
      <c r="P7" s="73">
        <f t="shared" ref="P7:P9" si="3">SUM(M7:O7)</f>
        <v>0</v>
      </c>
      <c r="S7" s="73">
        <f t="shared" ref="S7:S9" si="4">G7+P7</f>
        <v>0</v>
      </c>
    </row>
    <row r="8" spans="1:20" x14ac:dyDescent="0.3">
      <c r="A8" s="14" t="s">
        <v>51</v>
      </c>
      <c r="B8" s="14" t="s">
        <v>6</v>
      </c>
      <c r="C8" s="47">
        <f>H20</f>
        <v>0</v>
      </c>
      <c r="D8" s="48">
        <f>S20</f>
        <v>0</v>
      </c>
      <c r="E8" s="48">
        <f>Z30</f>
        <v>0</v>
      </c>
      <c r="F8" s="67">
        <f>T39</f>
        <v>0</v>
      </c>
      <c r="G8" s="71">
        <f t="shared" si="0"/>
        <v>0</v>
      </c>
      <c r="H8" s="45">
        <f>(G8/F5)*100</f>
        <v>0</v>
      </c>
      <c r="M8" s="48">
        <f t="shared" si="1"/>
        <v>0</v>
      </c>
      <c r="N8" s="48">
        <f>J56</f>
        <v>0</v>
      </c>
      <c r="O8" s="48">
        <f t="shared" si="2"/>
        <v>0</v>
      </c>
      <c r="P8" s="73">
        <f t="shared" si="3"/>
        <v>0</v>
      </c>
      <c r="S8" s="73">
        <f t="shared" si="4"/>
        <v>0</v>
      </c>
    </row>
    <row r="9" spans="1:20" ht="15" thickBot="1" x14ac:dyDescent="0.35">
      <c r="A9" s="15" t="s">
        <v>52</v>
      </c>
      <c r="B9" s="15" t="s">
        <v>6</v>
      </c>
      <c r="C9" s="47">
        <f>H21</f>
        <v>0</v>
      </c>
      <c r="D9" s="48">
        <f>S21</f>
        <v>0</v>
      </c>
      <c r="E9" s="48">
        <f>Z31</f>
        <v>0</v>
      </c>
      <c r="F9" s="67">
        <f>T40</f>
        <v>0</v>
      </c>
      <c r="G9" s="72">
        <f t="shared" si="0"/>
        <v>0</v>
      </c>
      <c r="H9" s="45">
        <f>(G9/F5)*100</f>
        <v>0</v>
      </c>
      <c r="M9" s="48">
        <f t="shared" si="1"/>
        <v>0</v>
      </c>
      <c r="N9" s="48">
        <f>J57</f>
        <v>0</v>
      </c>
      <c r="O9" s="48">
        <f t="shared" si="2"/>
        <v>0</v>
      </c>
      <c r="P9" s="73">
        <f t="shared" si="3"/>
        <v>0</v>
      </c>
      <c r="S9" s="73">
        <f t="shared" si="4"/>
        <v>0</v>
      </c>
    </row>
    <row r="10" spans="1:20" x14ac:dyDescent="0.3">
      <c r="G10" s="68">
        <f>SUM(G6:G9)</f>
        <v>72</v>
      </c>
    </row>
    <row r="12" spans="1:20" ht="15" thickBot="1" x14ac:dyDescent="0.35">
      <c r="A12" s="21" t="s">
        <v>7</v>
      </c>
      <c r="B12" s="240" t="s">
        <v>14</v>
      </c>
      <c r="C12" s="241"/>
      <c r="D12" s="242"/>
      <c r="E12" s="243" t="s">
        <v>15</v>
      </c>
      <c r="F12" s="244"/>
      <c r="G12" s="245"/>
      <c r="H12" s="22" t="s">
        <v>16</v>
      </c>
      <c r="L12" s="21" t="s">
        <v>8</v>
      </c>
      <c r="M12" s="240" t="s">
        <v>14</v>
      </c>
      <c r="N12" s="241"/>
      <c r="O12" s="242"/>
      <c r="P12" s="243" t="s">
        <v>15</v>
      </c>
      <c r="Q12" s="244"/>
      <c r="R12" s="245"/>
      <c r="S12" s="22" t="s">
        <v>16</v>
      </c>
    </row>
    <row r="13" spans="1:20" ht="15" thickBot="1" x14ac:dyDescent="0.35">
      <c r="A13" s="64" t="str">
        <f>A6</f>
        <v>Logan Gorton</v>
      </c>
      <c r="B13" s="18">
        <v>0</v>
      </c>
      <c r="C13" s="29">
        <v>0</v>
      </c>
      <c r="D13" s="49">
        <f>B13+C13</f>
        <v>0</v>
      </c>
      <c r="E13" s="16">
        <v>0</v>
      </c>
      <c r="F13" s="5">
        <v>0</v>
      </c>
      <c r="G13" s="52">
        <f>E13+F13</f>
        <v>0</v>
      </c>
      <c r="H13" s="52">
        <f>D13+G13</f>
        <v>0</v>
      </c>
      <c r="L13" s="48" t="str">
        <f>A6</f>
        <v>Logan Gorton</v>
      </c>
      <c r="M13" s="3"/>
      <c r="N13" s="5"/>
      <c r="O13" s="52">
        <f>M13+N13</f>
        <v>0</v>
      </c>
      <c r="P13" s="16"/>
      <c r="Q13" s="5"/>
      <c r="R13" s="52">
        <f>P13+Q13</f>
        <v>0</v>
      </c>
      <c r="S13" s="52">
        <f>O13+R13</f>
        <v>0</v>
      </c>
    </row>
    <row r="14" spans="1:20" x14ac:dyDescent="0.3">
      <c r="A14" s="48" t="str">
        <f>A7</f>
        <v>Name 2</v>
      </c>
      <c r="B14" s="1"/>
      <c r="C14" s="1"/>
      <c r="D14" s="50">
        <f>B14+C14</f>
        <v>0</v>
      </c>
      <c r="E14" s="9"/>
      <c r="F14" s="2"/>
      <c r="G14" s="52">
        <f>E14+F14</f>
        <v>0</v>
      </c>
      <c r="H14" s="52">
        <f>D14+G14</f>
        <v>0</v>
      </c>
      <c r="L14" s="48" t="str">
        <f>A7</f>
        <v>Name 2</v>
      </c>
      <c r="M14" s="1"/>
      <c r="N14" s="2"/>
      <c r="O14" s="52">
        <f>M14+N14</f>
        <v>0</v>
      </c>
      <c r="P14" s="9"/>
      <c r="Q14" s="2"/>
      <c r="R14" s="52">
        <f>P14+Q14</f>
        <v>0</v>
      </c>
      <c r="S14" s="52">
        <f>O14+R14</f>
        <v>0</v>
      </c>
    </row>
    <row r="15" spans="1:20" ht="15" thickBot="1" x14ac:dyDescent="0.35">
      <c r="A15" s="4"/>
      <c r="B15" s="4"/>
      <c r="C15" s="18" t="s">
        <v>17</v>
      </c>
      <c r="D15" s="25">
        <v>0.5</v>
      </c>
      <c r="E15" s="1"/>
      <c r="F15" s="2" t="s">
        <v>17</v>
      </c>
      <c r="G15" s="20">
        <v>0.5</v>
      </c>
      <c r="H15" s="53">
        <f>D15+G15</f>
        <v>1</v>
      </c>
      <c r="L15" s="4"/>
      <c r="M15" s="4"/>
      <c r="N15" s="2" t="s">
        <v>17</v>
      </c>
      <c r="O15" s="20"/>
      <c r="P15" s="1"/>
      <c r="Q15" s="2" t="s">
        <v>17</v>
      </c>
      <c r="R15" s="20"/>
      <c r="S15" s="53">
        <f>O15+R15</f>
        <v>0</v>
      </c>
    </row>
    <row r="16" spans="1:20" ht="15" thickBot="1" x14ac:dyDescent="0.35">
      <c r="A16" s="4"/>
      <c r="C16" s="26" t="s">
        <v>18</v>
      </c>
      <c r="D16" s="51">
        <f>SUM(D13:D15)</f>
        <v>0.5</v>
      </c>
      <c r="E16" s="4"/>
      <c r="F16" s="30" t="s">
        <v>20</v>
      </c>
      <c r="G16" s="54">
        <f>SUM(G13:G15)</f>
        <v>0.5</v>
      </c>
      <c r="H16" s="37">
        <f>SUM(H13:H15)</f>
        <v>1</v>
      </c>
      <c r="I16">
        <f>D16+G16</f>
        <v>1</v>
      </c>
      <c r="L16" s="4"/>
      <c r="M16" s="4"/>
      <c r="N16" s="28" t="s">
        <v>19</v>
      </c>
      <c r="O16" s="55">
        <f>SUM(O13:O15)</f>
        <v>0</v>
      </c>
      <c r="P16" s="4"/>
      <c r="Q16" s="30" t="s">
        <v>20</v>
      </c>
      <c r="R16" s="55">
        <f>SUM(R13:R15)</f>
        <v>0</v>
      </c>
      <c r="S16" s="37">
        <f>SUM(S13:S15)</f>
        <v>0</v>
      </c>
      <c r="T16">
        <f>O16+R16</f>
        <v>0</v>
      </c>
    </row>
    <row r="18" spans="1:26" ht="15" thickBot="1" x14ac:dyDescent="0.35"/>
    <row r="19" spans="1:26" ht="15" thickBot="1" x14ac:dyDescent="0.35">
      <c r="A19" s="21" t="s">
        <v>7</v>
      </c>
      <c r="B19" s="240" t="s">
        <v>14</v>
      </c>
      <c r="C19" s="241"/>
      <c r="D19" s="242"/>
      <c r="E19" s="243" t="s">
        <v>15</v>
      </c>
      <c r="F19" s="244"/>
      <c r="G19" s="245"/>
      <c r="H19" s="22" t="s">
        <v>16</v>
      </c>
      <c r="L19" s="19" t="s">
        <v>8</v>
      </c>
      <c r="M19" s="241" t="s">
        <v>14</v>
      </c>
      <c r="N19" s="241"/>
      <c r="O19" s="242"/>
      <c r="P19" s="243" t="s">
        <v>15</v>
      </c>
      <c r="Q19" s="244"/>
      <c r="R19" s="245"/>
      <c r="S19" s="22" t="s">
        <v>16</v>
      </c>
    </row>
    <row r="20" spans="1:26" ht="15" thickBot="1" x14ac:dyDescent="0.35">
      <c r="A20" s="48" t="str">
        <f>A8</f>
        <v>Name3</v>
      </c>
      <c r="B20" s="3"/>
      <c r="C20" s="5"/>
      <c r="D20" s="52">
        <f>B20+C20</f>
        <v>0</v>
      </c>
      <c r="E20" s="16"/>
      <c r="F20" s="5"/>
      <c r="G20" s="52">
        <f>E20+F20</f>
        <v>0</v>
      </c>
      <c r="H20" s="52">
        <f>D20+G20</f>
        <v>0</v>
      </c>
      <c r="L20" s="65" t="str">
        <f>A8</f>
        <v>Name3</v>
      </c>
      <c r="M20" s="16"/>
      <c r="N20" s="5"/>
      <c r="O20" s="52">
        <f>M20+N20</f>
        <v>0</v>
      </c>
      <c r="P20" s="16"/>
      <c r="Q20" s="5"/>
      <c r="R20" s="52">
        <f>P20+Q20</f>
        <v>0</v>
      </c>
      <c r="S20" s="52">
        <f>O20+R20</f>
        <v>0</v>
      </c>
    </row>
    <row r="21" spans="1:26" ht="15" thickBot="1" x14ac:dyDescent="0.35">
      <c r="A21" s="48" t="str">
        <f>A9</f>
        <v>Name 4</v>
      </c>
      <c r="B21" s="1"/>
      <c r="C21" s="2"/>
      <c r="D21" s="49">
        <f>B21+C21</f>
        <v>0</v>
      </c>
      <c r="E21" s="9"/>
      <c r="F21" s="2"/>
      <c r="G21" s="52">
        <f>E21+F21</f>
        <v>0</v>
      </c>
      <c r="H21" s="52">
        <f>D21+G21</f>
        <v>0</v>
      </c>
      <c r="L21" s="48" t="str">
        <f>A9</f>
        <v>Name 4</v>
      </c>
      <c r="M21" s="1"/>
      <c r="N21" s="2"/>
      <c r="O21" s="52">
        <f>M21+N21</f>
        <v>0</v>
      </c>
      <c r="P21" s="9"/>
      <c r="Q21" s="2"/>
      <c r="R21" s="52">
        <f>P21+Q21</f>
        <v>0</v>
      </c>
      <c r="S21" s="52">
        <f>O21+R21</f>
        <v>0</v>
      </c>
    </row>
    <row r="22" spans="1:26" ht="15" thickBot="1" x14ac:dyDescent="0.35">
      <c r="A22" s="4"/>
      <c r="B22" s="4"/>
      <c r="C22" s="1" t="s">
        <v>17</v>
      </c>
      <c r="D22" s="27"/>
      <c r="E22" s="1"/>
      <c r="F22" s="2" t="s">
        <v>17</v>
      </c>
      <c r="G22" s="20"/>
      <c r="H22" s="53">
        <f>D22+G22</f>
        <v>0</v>
      </c>
      <c r="L22" s="4"/>
      <c r="M22" s="4"/>
      <c r="N22" s="2" t="s">
        <v>17</v>
      </c>
      <c r="O22" s="20"/>
      <c r="P22" s="1"/>
      <c r="Q22" s="2" t="s">
        <v>17</v>
      </c>
      <c r="R22" s="20"/>
      <c r="S22" s="53">
        <f>O22+R22</f>
        <v>0</v>
      </c>
    </row>
    <row r="23" spans="1:26" ht="15" thickBot="1" x14ac:dyDescent="0.35">
      <c r="A23" s="4"/>
      <c r="B23" s="4"/>
      <c r="C23" s="28" t="s">
        <v>19</v>
      </c>
      <c r="D23" s="56">
        <f>SUM(D20:D22)</f>
        <v>0</v>
      </c>
      <c r="E23" s="4"/>
      <c r="F23" s="30" t="s">
        <v>20</v>
      </c>
      <c r="G23" s="55">
        <f>SUM(G20:G22)</f>
        <v>0</v>
      </c>
      <c r="H23" s="37">
        <f>SUM(H20:H22)</f>
        <v>0</v>
      </c>
      <c r="I23">
        <f>D23+G23</f>
        <v>0</v>
      </c>
      <c r="L23" s="4"/>
      <c r="M23" s="4"/>
      <c r="N23" s="28" t="s">
        <v>19</v>
      </c>
      <c r="O23" s="55">
        <f>SUM(O20:O22)</f>
        <v>0</v>
      </c>
      <c r="P23" s="4"/>
      <c r="Q23" s="30" t="s">
        <v>20</v>
      </c>
      <c r="R23" s="55">
        <f>SUM(R20:R22)</f>
        <v>0</v>
      </c>
      <c r="S23" s="37">
        <f>SUM(S20:S22)</f>
        <v>0</v>
      </c>
      <c r="T23">
        <f>O23+R23</f>
        <v>0</v>
      </c>
    </row>
    <row r="26" spans="1:26" ht="15" thickBot="1" x14ac:dyDescent="0.35"/>
    <row r="27" spans="1:26" ht="15" thickBot="1" x14ac:dyDescent="0.35">
      <c r="A27" s="21" t="s">
        <v>9</v>
      </c>
      <c r="B27" s="240" t="s">
        <v>14</v>
      </c>
      <c r="C27" s="241"/>
      <c r="D27" s="242"/>
      <c r="E27" s="243" t="s">
        <v>15</v>
      </c>
      <c r="F27" s="244"/>
      <c r="G27" s="245"/>
      <c r="H27" s="240" t="s">
        <v>21</v>
      </c>
      <c r="I27" s="241"/>
      <c r="J27" s="242"/>
      <c r="K27" s="243" t="s">
        <v>22</v>
      </c>
      <c r="L27" s="244"/>
      <c r="M27" s="245"/>
      <c r="N27" s="240" t="s">
        <v>23</v>
      </c>
      <c r="O27" s="241"/>
      <c r="P27" s="242"/>
      <c r="Q27" s="243" t="s">
        <v>24</v>
      </c>
      <c r="R27" s="244"/>
      <c r="S27" s="245"/>
      <c r="T27" s="240" t="s">
        <v>25</v>
      </c>
      <c r="U27" s="241"/>
      <c r="V27" s="242"/>
      <c r="W27" s="243" t="s">
        <v>26</v>
      </c>
      <c r="X27" s="244"/>
      <c r="Y27" s="247"/>
      <c r="Z27" s="24" t="s">
        <v>16</v>
      </c>
    </row>
    <row r="28" spans="1:26" ht="15" thickBot="1" x14ac:dyDescent="0.35">
      <c r="A28" s="64" t="str">
        <f>A6</f>
        <v>Logan Gorton</v>
      </c>
      <c r="B28" s="18">
        <v>0</v>
      </c>
      <c r="C28" s="29">
        <v>4</v>
      </c>
      <c r="D28" s="49">
        <f>B28+C28</f>
        <v>4</v>
      </c>
      <c r="E28" s="16">
        <v>0</v>
      </c>
      <c r="F28" s="5">
        <v>0</v>
      </c>
      <c r="G28" s="52">
        <f>E28+F28</f>
        <v>0</v>
      </c>
      <c r="H28" s="18">
        <v>6</v>
      </c>
      <c r="I28" s="29">
        <v>6</v>
      </c>
      <c r="J28" s="49">
        <f>H28+I28</f>
        <v>12</v>
      </c>
      <c r="K28" s="16">
        <v>6</v>
      </c>
      <c r="L28" s="5">
        <v>2</v>
      </c>
      <c r="M28" s="52">
        <f>K28+L28</f>
        <v>8</v>
      </c>
      <c r="N28" s="18">
        <v>4</v>
      </c>
      <c r="O28" s="29">
        <v>0</v>
      </c>
      <c r="P28" s="49">
        <f>N28+O28</f>
        <v>4</v>
      </c>
      <c r="Q28" s="16">
        <v>0</v>
      </c>
      <c r="R28" s="5">
        <v>0</v>
      </c>
      <c r="S28" s="52">
        <f>Q28+R28</f>
        <v>0</v>
      </c>
      <c r="T28" s="18">
        <v>0</v>
      </c>
      <c r="U28" s="29">
        <v>2</v>
      </c>
      <c r="V28" s="49">
        <f>T28+U28</f>
        <v>2</v>
      </c>
      <c r="W28" s="16">
        <v>4</v>
      </c>
      <c r="X28" s="5">
        <v>0</v>
      </c>
      <c r="Y28" s="59">
        <f>W28+X28</f>
        <v>4</v>
      </c>
      <c r="Z28" s="60">
        <f>D28+G28+J28+M28+P28+S28+V28+Y28</f>
        <v>34</v>
      </c>
    </row>
    <row r="29" spans="1:26" ht="15" thickBot="1" x14ac:dyDescent="0.35">
      <c r="A29" s="48" t="str">
        <f>A7</f>
        <v>Name 2</v>
      </c>
      <c r="B29" s="1"/>
      <c r="C29" s="2"/>
      <c r="D29" s="53">
        <f>B29+C29</f>
        <v>0</v>
      </c>
      <c r="E29" s="9"/>
      <c r="F29" s="2"/>
      <c r="G29" s="52">
        <f>E29+F29</f>
        <v>0</v>
      </c>
      <c r="H29" s="1"/>
      <c r="I29" s="1"/>
      <c r="J29" s="49">
        <f t="shared" ref="J29:J31" si="5">H29+I29</f>
        <v>0</v>
      </c>
      <c r="K29" s="9"/>
      <c r="L29" s="2"/>
      <c r="M29" s="52">
        <f t="shared" ref="M29:M31" si="6">K29+L29</f>
        <v>0</v>
      </c>
      <c r="N29" s="1"/>
      <c r="O29" s="1"/>
      <c r="P29" s="49">
        <f t="shared" ref="P29:P31" si="7">N29+O29</f>
        <v>0</v>
      </c>
      <c r="Q29" s="9"/>
      <c r="R29" s="2"/>
      <c r="S29" s="52">
        <f t="shared" ref="S29:S31" si="8">Q29+R29</f>
        <v>0</v>
      </c>
      <c r="T29" s="1"/>
      <c r="U29" s="1"/>
      <c r="V29" s="49">
        <f t="shared" ref="V29:V31" si="9">T29+U29</f>
        <v>0</v>
      </c>
      <c r="W29" s="9"/>
      <c r="X29" s="2"/>
      <c r="Y29" s="59">
        <f t="shared" ref="Y29:Y31" si="10">W29+X29</f>
        <v>0</v>
      </c>
      <c r="Z29" s="50">
        <f t="shared" ref="Z29:Z32" si="11">D29+G29+J29+M29+P29+S29+V29+Y29</f>
        <v>0</v>
      </c>
    </row>
    <row r="30" spans="1:26" ht="15" thickBot="1" x14ac:dyDescent="0.35">
      <c r="A30" s="48" t="str">
        <f>A8</f>
        <v>Name3</v>
      </c>
      <c r="B30" s="1"/>
      <c r="C30" s="2"/>
      <c r="D30" s="49">
        <f>B30+C30</f>
        <v>0</v>
      </c>
      <c r="E30" s="9"/>
      <c r="F30" s="1"/>
      <c r="G30" s="52">
        <f>E30+F30</f>
        <v>0</v>
      </c>
      <c r="H30" s="1"/>
      <c r="I30" s="1"/>
      <c r="J30" s="49">
        <f t="shared" si="5"/>
        <v>0</v>
      </c>
      <c r="K30" s="1"/>
      <c r="L30" s="1"/>
      <c r="M30" s="52">
        <f t="shared" si="6"/>
        <v>0</v>
      </c>
      <c r="N30" s="1"/>
      <c r="O30" s="1"/>
      <c r="P30" s="49">
        <f t="shared" si="7"/>
        <v>0</v>
      </c>
      <c r="Q30" s="1"/>
      <c r="R30" s="1"/>
      <c r="S30" s="52">
        <f t="shared" si="8"/>
        <v>0</v>
      </c>
      <c r="T30" s="1"/>
      <c r="U30" s="1"/>
      <c r="V30" s="49">
        <f t="shared" si="9"/>
        <v>0</v>
      </c>
      <c r="W30" s="1"/>
      <c r="X30" s="1"/>
      <c r="Y30" s="59">
        <f t="shared" si="10"/>
        <v>0</v>
      </c>
      <c r="Z30" s="50">
        <f t="shared" si="11"/>
        <v>0</v>
      </c>
    </row>
    <row r="31" spans="1:26" ht="15" thickBot="1" x14ac:dyDescent="0.35">
      <c r="A31" s="48" t="str">
        <f>A9</f>
        <v>Name 4</v>
      </c>
      <c r="B31" s="1"/>
      <c r="C31" s="2"/>
      <c r="D31" s="55">
        <f>B31+C31</f>
        <v>0</v>
      </c>
      <c r="E31" s="9"/>
      <c r="F31" s="1"/>
      <c r="G31" s="51">
        <f>E31+F31</f>
        <v>0</v>
      </c>
      <c r="H31" s="1"/>
      <c r="I31" s="1"/>
      <c r="J31" s="51">
        <f t="shared" si="5"/>
        <v>0</v>
      </c>
      <c r="K31" s="1"/>
      <c r="L31" s="1"/>
      <c r="M31" s="51">
        <f t="shared" si="6"/>
        <v>0</v>
      </c>
      <c r="N31" s="1"/>
      <c r="O31" s="1"/>
      <c r="P31" s="49">
        <f t="shared" si="7"/>
        <v>0</v>
      </c>
      <c r="Q31" s="1"/>
      <c r="R31" s="1"/>
      <c r="S31" s="52">
        <f t="shared" si="8"/>
        <v>0</v>
      </c>
      <c r="T31" s="1"/>
      <c r="U31" s="1"/>
      <c r="V31" s="51">
        <f t="shared" si="9"/>
        <v>0</v>
      </c>
      <c r="W31" s="1"/>
      <c r="X31" s="1"/>
      <c r="Y31" s="59">
        <f t="shared" si="10"/>
        <v>0</v>
      </c>
      <c r="Z31" s="50">
        <f t="shared" si="11"/>
        <v>0</v>
      </c>
    </row>
    <row r="32" spans="1:26" ht="15" thickBot="1" x14ac:dyDescent="0.35">
      <c r="C32" s="18" t="s">
        <v>17</v>
      </c>
      <c r="D32" s="25">
        <v>0.5</v>
      </c>
      <c r="E32" s="3"/>
      <c r="F32" s="5" t="s">
        <v>17</v>
      </c>
      <c r="G32" s="31">
        <v>0.5</v>
      </c>
      <c r="H32" s="4"/>
      <c r="I32" s="18" t="s">
        <v>17</v>
      </c>
      <c r="J32" s="25">
        <v>0.5</v>
      </c>
      <c r="K32" s="3"/>
      <c r="L32" s="5" t="s">
        <v>17</v>
      </c>
      <c r="M32" s="34">
        <v>0.5</v>
      </c>
      <c r="N32" s="4"/>
      <c r="O32" s="18" t="s">
        <v>17</v>
      </c>
      <c r="P32" s="11">
        <v>0.5</v>
      </c>
      <c r="Q32" s="3"/>
      <c r="R32" s="5" t="s">
        <v>17</v>
      </c>
      <c r="S32" s="31">
        <v>0.5</v>
      </c>
      <c r="T32" s="4"/>
      <c r="U32" s="18" t="s">
        <v>17</v>
      </c>
      <c r="V32" s="25">
        <v>0.5</v>
      </c>
      <c r="W32" s="3"/>
      <c r="X32" s="5" t="s">
        <v>17</v>
      </c>
      <c r="Y32" s="35">
        <v>0.5</v>
      </c>
      <c r="Z32" s="61">
        <f t="shared" si="11"/>
        <v>4</v>
      </c>
    </row>
    <row r="33" spans="1:27" ht="15" thickBot="1" x14ac:dyDescent="0.35">
      <c r="C33" s="26" t="s">
        <v>18</v>
      </c>
      <c r="D33" s="51">
        <f>SUM(D28:D32)</f>
        <v>4.5</v>
      </c>
      <c r="E33" s="4"/>
      <c r="F33" s="32" t="s">
        <v>20</v>
      </c>
      <c r="G33" s="54">
        <f>SUM(G28:G32)</f>
        <v>0.5</v>
      </c>
      <c r="I33" s="26" t="s">
        <v>27</v>
      </c>
      <c r="J33" s="51">
        <f>SUM(J28:J32)</f>
        <v>12.5</v>
      </c>
      <c r="K33" s="4"/>
      <c r="L33" s="33" t="s">
        <v>28</v>
      </c>
      <c r="M33" s="51">
        <f>SUM(M28:M32)</f>
        <v>8.5</v>
      </c>
      <c r="O33" s="26" t="s">
        <v>29</v>
      </c>
      <c r="P33" s="57">
        <f>SUM(P28:P32)</f>
        <v>4.5</v>
      </c>
      <c r="Q33" s="4"/>
      <c r="R33" s="32" t="s">
        <v>30</v>
      </c>
      <c r="S33" s="54">
        <f>SUM(S28:S32)</f>
        <v>0.5</v>
      </c>
      <c r="U33" s="26" t="s">
        <v>31</v>
      </c>
      <c r="V33" s="51">
        <f>SUM(V28:V32)</f>
        <v>2.5</v>
      </c>
      <c r="W33" s="4"/>
      <c r="X33" s="32" t="s">
        <v>32</v>
      </c>
      <c r="Y33" s="58">
        <f>SUM(Y28:Y32)</f>
        <v>4.5</v>
      </c>
      <c r="Z33" s="36">
        <f>SUM(Z28:Z32)</f>
        <v>38</v>
      </c>
      <c r="AA33">
        <f>D33+G33+J33+M33+P33+S33+V33+Y33</f>
        <v>38</v>
      </c>
    </row>
    <row r="35" spans="1:27" ht="15" thickBot="1" x14ac:dyDescent="0.35"/>
    <row r="36" spans="1:27" ht="15" thickBot="1" x14ac:dyDescent="0.35">
      <c r="A36" s="21" t="s">
        <v>10</v>
      </c>
      <c r="B36" s="240" t="s">
        <v>14</v>
      </c>
      <c r="C36" s="241"/>
      <c r="D36" s="242"/>
      <c r="E36" s="243" t="s">
        <v>15</v>
      </c>
      <c r="F36" s="244"/>
      <c r="G36" s="245"/>
      <c r="H36" s="240" t="s">
        <v>21</v>
      </c>
      <c r="I36" s="241"/>
      <c r="J36" s="242"/>
      <c r="K36" s="243" t="s">
        <v>22</v>
      </c>
      <c r="L36" s="244"/>
      <c r="M36" s="245"/>
      <c r="N36" s="240" t="s">
        <v>23</v>
      </c>
      <c r="O36" s="241"/>
      <c r="P36" s="242"/>
      <c r="Q36" s="243" t="s">
        <v>24</v>
      </c>
      <c r="R36" s="244"/>
      <c r="S36" s="247"/>
      <c r="T36" s="24" t="s">
        <v>16</v>
      </c>
    </row>
    <row r="37" spans="1:27" ht="15" thickBot="1" x14ac:dyDescent="0.35">
      <c r="A37" s="64" t="str">
        <f>A6</f>
        <v>Logan Gorton</v>
      </c>
      <c r="B37" s="18">
        <v>2</v>
      </c>
      <c r="C37" s="29">
        <v>0</v>
      </c>
      <c r="D37" s="49">
        <f>B37+C37</f>
        <v>2</v>
      </c>
      <c r="E37" s="16">
        <v>2</v>
      </c>
      <c r="F37" s="5">
        <v>6</v>
      </c>
      <c r="G37" s="52">
        <f>E37+F37</f>
        <v>8</v>
      </c>
      <c r="H37" s="18">
        <v>4</v>
      </c>
      <c r="I37" s="29">
        <v>4</v>
      </c>
      <c r="J37" s="49">
        <f>H37+I37</f>
        <v>8</v>
      </c>
      <c r="K37" s="16">
        <v>0</v>
      </c>
      <c r="L37" s="5">
        <v>4</v>
      </c>
      <c r="M37" s="52">
        <f>K37+L37</f>
        <v>4</v>
      </c>
      <c r="N37" s="18">
        <v>4</v>
      </c>
      <c r="O37" s="29">
        <v>6</v>
      </c>
      <c r="P37" s="49">
        <f>N37+O37</f>
        <v>10</v>
      </c>
      <c r="Q37" s="16">
        <v>6</v>
      </c>
      <c r="R37" s="5">
        <v>0</v>
      </c>
      <c r="S37" s="52">
        <f>Q37+R37</f>
        <v>6</v>
      </c>
      <c r="T37" s="51">
        <f>D37+G37+J37+M37+P37+S37</f>
        <v>38</v>
      </c>
    </row>
    <row r="38" spans="1:27" ht="15" thickBot="1" x14ac:dyDescent="0.35">
      <c r="A38" s="48" t="str">
        <f>A7</f>
        <v>Name 2</v>
      </c>
      <c r="B38" s="1"/>
      <c r="C38" s="2"/>
      <c r="D38" s="53">
        <f>B38+C38</f>
        <v>0</v>
      </c>
      <c r="E38" s="9"/>
      <c r="F38" s="2"/>
      <c r="G38" s="52">
        <f>E38+F38</f>
        <v>0</v>
      </c>
      <c r="H38" s="1"/>
      <c r="I38" s="1"/>
      <c r="J38" s="49">
        <f t="shared" ref="J38:J40" si="12">H38+I38</f>
        <v>0</v>
      </c>
      <c r="K38" s="9"/>
      <c r="L38" s="2"/>
      <c r="M38" s="52">
        <f t="shared" ref="M38:M40" si="13">K38+L38</f>
        <v>0</v>
      </c>
      <c r="N38" s="1"/>
      <c r="O38" s="1"/>
      <c r="P38" s="49">
        <f t="shared" ref="P38:P40" si="14">N38+O38</f>
        <v>0</v>
      </c>
      <c r="Q38" s="9"/>
      <c r="R38" s="2"/>
      <c r="S38" s="52">
        <f t="shared" ref="S38:S40" si="15">Q38+R38</f>
        <v>0</v>
      </c>
      <c r="T38" s="51">
        <f t="shared" ref="T38:T41" si="16">D38+G38+J38+M38+P38+S38</f>
        <v>0</v>
      </c>
    </row>
    <row r="39" spans="1:27" ht="15" thickBot="1" x14ac:dyDescent="0.35">
      <c r="A39" s="48" t="str">
        <f>A8</f>
        <v>Name3</v>
      </c>
      <c r="B39" s="1"/>
      <c r="C39" s="2"/>
      <c r="D39" s="49">
        <f>B39+C39</f>
        <v>0</v>
      </c>
      <c r="E39" s="9"/>
      <c r="F39" s="1"/>
      <c r="G39" s="52">
        <f>E39+F39</f>
        <v>0</v>
      </c>
      <c r="H39" s="1"/>
      <c r="I39" s="1"/>
      <c r="J39" s="49">
        <f t="shared" si="12"/>
        <v>0</v>
      </c>
      <c r="K39" s="1"/>
      <c r="L39" s="1"/>
      <c r="M39" s="52">
        <f t="shared" si="13"/>
        <v>0</v>
      </c>
      <c r="N39" s="1"/>
      <c r="O39" s="1"/>
      <c r="P39" s="49">
        <f t="shared" si="14"/>
        <v>0</v>
      </c>
      <c r="Q39" s="1"/>
      <c r="R39" s="1"/>
      <c r="S39" s="52">
        <f t="shared" si="15"/>
        <v>0</v>
      </c>
      <c r="T39" s="51">
        <f t="shared" si="16"/>
        <v>0</v>
      </c>
    </row>
    <row r="40" spans="1:27" ht="15" thickBot="1" x14ac:dyDescent="0.35">
      <c r="A40" s="48" t="str">
        <f>A9</f>
        <v>Name 4</v>
      </c>
      <c r="B40" s="1"/>
      <c r="C40" s="2"/>
      <c r="D40" s="55">
        <f>B40+C40</f>
        <v>0</v>
      </c>
      <c r="E40" s="9"/>
      <c r="F40" s="1"/>
      <c r="G40" s="51">
        <f>E40+F40</f>
        <v>0</v>
      </c>
      <c r="H40" s="1"/>
      <c r="I40" s="1"/>
      <c r="J40" s="51">
        <f t="shared" si="12"/>
        <v>0</v>
      </c>
      <c r="K40" s="1"/>
      <c r="L40" s="1"/>
      <c r="M40" s="51">
        <f t="shared" si="13"/>
        <v>0</v>
      </c>
      <c r="N40" s="1"/>
      <c r="O40" s="1"/>
      <c r="P40" s="51">
        <f t="shared" si="14"/>
        <v>0</v>
      </c>
      <c r="Q40" s="1"/>
      <c r="R40" s="1"/>
      <c r="S40" s="51">
        <f t="shared" si="15"/>
        <v>0</v>
      </c>
      <c r="T40" s="79">
        <f t="shared" si="16"/>
        <v>0</v>
      </c>
    </row>
    <row r="41" spans="1:27" ht="15" thickBot="1" x14ac:dyDescent="0.35">
      <c r="C41" s="18" t="s">
        <v>17</v>
      </c>
      <c r="D41" s="25">
        <v>0.5</v>
      </c>
      <c r="E41" s="3"/>
      <c r="F41" s="5" t="s">
        <v>17</v>
      </c>
      <c r="G41" s="31">
        <v>0.5</v>
      </c>
      <c r="H41" s="4"/>
      <c r="I41" s="18" t="s">
        <v>17</v>
      </c>
      <c r="J41" s="25">
        <v>0.5</v>
      </c>
      <c r="K41" s="3"/>
      <c r="L41" s="5" t="s">
        <v>17</v>
      </c>
      <c r="M41" s="34">
        <v>0.5</v>
      </c>
      <c r="N41" s="4"/>
      <c r="O41" s="18" t="s">
        <v>17</v>
      </c>
      <c r="P41" s="78">
        <v>0.5</v>
      </c>
      <c r="Q41" s="3"/>
      <c r="R41" s="5" t="s">
        <v>17</v>
      </c>
      <c r="S41" s="35">
        <v>0.5</v>
      </c>
      <c r="T41" s="51">
        <f t="shared" si="16"/>
        <v>3</v>
      </c>
    </row>
    <row r="42" spans="1:27" ht="15" thickBot="1" x14ac:dyDescent="0.35">
      <c r="C42" s="26" t="s">
        <v>18</v>
      </c>
      <c r="D42" s="51">
        <f>SUM(D37:D41)</f>
        <v>2.5</v>
      </c>
      <c r="E42" s="4"/>
      <c r="F42" s="32" t="s">
        <v>20</v>
      </c>
      <c r="G42" s="54">
        <f>SUM(G37:G41)</f>
        <v>8.5</v>
      </c>
      <c r="I42" s="26" t="s">
        <v>27</v>
      </c>
      <c r="J42" s="51">
        <f>SUM(J37:J41)</f>
        <v>8.5</v>
      </c>
      <c r="K42" s="4"/>
      <c r="L42" s="33" t="s">
        <v>28</v>
      </c>
      <c r="M42" s="51">
        <f>SUM(M37:M41)</f>
        <v>4.5</v>
      </c>
      <c r="O42" s="26" t="s">
        <v>29</v>
      </c>
      <c r="P42" s="51">
        <f>SUM(P37:P41)</f>
        <v>10.5</v>
      </c>
      <c r="Q42" s="4"/>
      <c r="R42" s="32" t="s">
        <v>30</v>
      </c>
      <c r="S42" s="58">
        <f>SUM(S37:S41)</f>
        <v>6.5</v>
      </c>
      <c r="T42" s="36">
        <f>SUM(T37:T41)</f>
        <v>41</v>
      </c>
      <c r="U42">
        <f>D42+G42+J42+M42+P42+S42</f>
        <v>41</v>
      </c>
    </row>
    <row r="45" spans="1:27" ht="15" thickBot="1" x14ac:dyDescent="0.35"/>
    <row r="46" spans="1:27" ht="15" thickBot="1" x14ac:dyDescent="0.35">
      <c r="A46" s="12" t="s">
        <v>33</v>
      </c>
      <c r="B46" s="1" t="s">
        <v>42</v>
      </c>
      <c r="C46" s="1" t="s">
        <v>42</v>
      </c>
      <c r="D46" s="1" t="s">
        <v>41</v>
      </c>
      <c r="E46" s="1" t="s">
        <v>17</v>
      </c>
      <c r="F46" s="1" t="s">
        <v>42</v>
      </c>
      <c r="G46" s="1" t="s">
        <v>42</v>
      </c>
      <c r="H46" s="1" t="s">
        <v>41</v>
      </c>
      <c r="I46" s="2" t="s">
        <v>17</v>
      </c>
      <c r="J46" s="19" t="s">
        <v>16</v>
      </c>
    </row>
    <row r="47" spans="1:27" x14ac:dyDescent="0.3">
      <c r="A47" s="69" t="str">
        <f>A6</f>
        <v>Logan Gorton</v>
      </c>
      <c r="B47" s="9">
        <v>0</v>
      </c>
      <c r="C47" s="1">
        <v>6</v>
      </c>
      <c r="D47" s="1">
        <v>0</v>
      </c>
      <c r="E47" s="1">
        <v>0.5</v>
      </c>
      <c r="F47" s="1">
        <v>0</v>
      </c>
      <c r="G47" s="1">
        <v>0</v>
      </c>
      <c r="H47" s="1">
        <v>0</v>
      </c>
      <c r="I47" s="2">
        <v>0.5</v>
      </c>
      <c r="J47" s="53">
        <f>SUM(B47:I47)</f>
        <v>7</v>
      </c>
    </row>
    <row r="48" spans="1:27" x14ac:dyDescent="0.3">
      <c r="A48" s="65" t="str">
        <f>A7</f>
        <v>Name 2</v>
      </c>
      <c r="B48" s="9"/>
      <c r="C48" s="1"/>
      <c r="D48" s="1"/>
      <c r="E48" s="1"/>
      <c r="F48" s="1"/>
      <c r="G48" s="1"/>
      <c r="H48" s="1"/>
      <c r="I48" s="2"/>
      <c r="J48" s="53">
        <f t="shared" ref="J48:J50" si="17">SUM(B48:I48)</f>
        <v>0</v>
      </c>
    </row>
    <row r="49" spans="1:19" x14ac:dyDescent="0.3">
      <c r="A49" s="65" t="str">
        <f>A8</f>
        <v>Name3</v>
      </c>
      <c r="B49" s="9"/>
      <c r="C49" s="1"/>
      <c r="D49" s="1"/>
      <c r="E49" s="1"/>
      <c r="F49" s="1"/>
      <c r="G49" s="1"/>
      <c r="H49" s="1"/>
      <c r="I49" s="2"/>
      <c r="J49" s="53">
        <f t="shared" si="17"/>
        <v>0</v>
      </c>
    </row>
    <row r="50" spans="1:19" ht="15" thickBot="1" x14ac:dyDescent="0.35">
      <c r="A50" s="77" t="str">
        <f>A9</f>
        <v>Name 4</v>
      </c>
      <c r="B50" s="9"/>
      <c r="C50" s="1"/>
      <c r="D50" s="1"/>
      <c r="E50" s="1"/>
      <c r="F50" s="1"/>
      <c r="G50" s="1"/>
      <c r="H50" s="1"/>
      <c r="I50" s="2"/>
      <c r="J50" s="53">
        <f t="shared" si="17"/>
        <v>0</v>
      </c>
    </row>
    <row r="52" spans="1:19" ht="15" thickBot="1" x14ac:dyDescent="0.35"/>
    <row r="53" spans="1:19" ht="15" thickBot="1" x14ac:dyDescent="0.35">
      <c r="A53" s="12" t="s">
        <v>34</v>
      </c>
      <c r="B53" s="1" t="s">
        <v>39</v>
      </c>
      <c r="C53" s="1" t="s">
        <v>40</v>
      </c>
      <c r="D53" s="1" t="s">
        <v>41</v>
      </c>
      <c r="E53" s="1" t="s">
        <v>17</v>
      </c>
      <c r="F53" s="1" t="s">
        <v>40</v>
      </c>
      <c r="G53" s="1" t="s">
        <v>40</v>
      </c>
      <c r="H53" s="1" t="s">
        <v>41</v>
      </c>
      <c r="I53" s="2" t="s">
        <v>17</v>
      </c>
      <c r="J53" s="19" t="s">
        <v>16</v>
      </c>
    </row>
    <row r="54" spans="1:19" x14ac:dyDescent="0.3">
      <c r="A54" s="69" t="str">
        <f>A13</f>
        <v>Logan Gorton</v>
      </c>
      <c r="B54" s="9"/>
      <c r="C54" s="1"/>
      <c r="D54" s="1"/>
      <c r="E54" s="1"/>
      <c r="F54" s="1"/>
      <c r="G54" s="1"/>
      <c r="H54" s="1"/>
      <c r="I54" s="2"/>
      <c r="J54" s="53">
        <f>SUM(B54:I54)</f>
        <v>0</v>
      </c>
    </row>
    <row r="55" spans="1:19" x14ac:dyDescent="0.3">
      <c r="A55" s="65" t="str">
        <f>A14</f>
        <v>Name 2</v>
      </c>
      <c r="B55" s="9"/>
      <c r="C55" s="1"/>
      <c r="D55" s="1"/>
      <c r="E55" s="1"/>
      <c r="F55" s="1"/>
      <c r="G55" s="1"/>
      <c r="H55" s="1"/>
      <c r="I55" s="2"/>
      <c r="J55" s="53">
        <f t="shared" ref="J55:J57" si="18">SUM(B55:I55)</f>
        <v>0</v>
      </c>
    </row>
    <row r="56" spans="1:19" x14ac:dyDescent="0.3">
      <c r="A56" s="65" t="str">
        <f>A8</f>
        <v>Name3</v>
      </c>
      <c r="B56" s="9"/>
      <c r="C56" s="1"/>
      <c r="D56" s="1"/>
      <c r="E56" s="1"/>
      <c r="F56" s="1"/>
      <c r="G56" s="1"/>
      <c r="H56" s="1"/>
      <c r="I56" s="2"/>
      <c r="J56" s="53">
        <f t="shared" si="18"/>
        <v>0</v>
      </c>
    </row>
    <row r="57" spans="1:19" ht="15" thickBot="1" x14ac:dyDescent="0.35">
      <c r="A57" s="77" t="str">
        <f>A9</f>
        <v>Name 4</v>
      </c>
      <c r="B57" s="9"/>
      <c r="C57" s="1"/>
      <c r="D57" s="1"/>
      <c r="E57" s="1"/>
      <c r="F57" s="1"/>
      <c r="G57" s="1"/>
      <c r="H57" s="1"/>
      <c r="I57" s="2"/>
      <c r="J57" s="53">
        <f t="shared" si="18"/>
        <v>0</v>
      </c>
    </row>
    <row r="59" spans="1:19" ht="15" thickBot="1" x14ac:dyDescent="0.35"/>
    <row r="60" spans="1:19" ht="15" thickBot="1" x14ac:dyDescent="0.35">
      <c r="A60" s="12" t="s">
        <v>35</v>
      </c>
      <c r="B60" s="1" t="s">
        <v>43</v>
      </c>
      <c r="C60" s="1" t="s">
        <v>44</v>
      </c>
      <c r="D60" s="1" t="s">
        <v>43</v>
      </c>
      <c r="E60" s="1" t="s">
        <v>44</v>
      </c>
      <c r="F60" s="2" t="s">
        <v>44</v>
      </c>
      <c r="G60" s="2" t="s">
        <v>17</v>
      </c>
      <c r="H60" s="38" t="s">
        <v>45</v>
      </c>
      <c r="I60" s="38" t="s">
        <v>45</v>
      </c>
      <c r="J60" s="38" t="s">
        <v>46</v>
      </c>
      <c r="K60" s="38" t="s">
        <v>17</v>
      </c>
      <c r="L60" s="38" t="s">
        <v>42</v>
      </c>
      <c r="M60" s="9" t="s">
        <v>42</v>
      </c>
      <c r="N60" s="1" t="s">
        <v>41</v>
      </c>
      <c r="O60" s="2" t="s">
        <v>17</v>
      </c>
      <c r="P60" s="76" t="s">
        <v>47</v>
      </c>
      <c r="Q60" s="38" t="s">
        <v>48</v>
      </c>
      <c r="R60" s="38" t="s">
        <v>49</v>
      </c>
      <c r="S60" s="74" t="s">
        <v>16</v>
      </c>
    </row>
    <row r="61" spans="1:19" x14ac:dyDescent="0.3">
      <c r="A61" s="69" t="str">
        <f>A6</f>
        <v>Logan Gorton</v>
      </c>
      <c r="B61" s="182"/>
      <c r="C61" s="1">
        <v>6</v>
      </c>
      <c r="D61" s="183"/>
      <c r="E61" s="1">
        <v>6</v>
      </c>
      <c r="F61" s="2">
        <v>6</v>
      </c>
      <c r="G61" s="184"/>
      <c r="H61" s="183"/>
      <c r="I61" s="183"/>
      <c r="J61" s="183"/>
      <c r="K61" s="183"/>
      <c r="L61" s="1">
        <v>0</v>
      </c>
      <c r="M61" s="9">
        <v>0</v>
      </c>
      <c r="N61" s="1">
        <v>6</v>
      </c>
      <c r="O61" s="2">
        <v>0.5</v>
      </c>
      <c r="P61" s="52">
        <f>SUM(B61:O61)</f>
        <v>24.5</v>
      </c>
      <c r="Q61" s="9"/>
      <c r="R61" s="1"/>
      <c r="S61" s="75">
        <f>P61-R61</f>
        <v>24.5</v>
      </c>
    </row>
    <row r="62" spans="1:19" x14ac:dyDescent="0.3">
      <c r="A62" s="65" t="str">
        <f>A7</f>
        <v>Name 2</v>
      </c>
      <c r="B62" s="182"/>
      <c r="C62" s="1"/>
      <c r="D62" s="183"/>
      <c r="E62" s="1"/>
      <c r="F62" s="2"/>
      <c r="G62" s="184"/>
      <c r="H62" s="183"/>
      <c r="I62" s="183"/>
      <c r="J62" s="183"/>
      <c r="K62" s="183"/>
      <c r="L62" s="1"/>
      <c r="M62" s="9"/>
      <c r="N62" s="1"/>
      <c r="O62" s="2"/>
      <c r="P62" s="53">
        <f>SUM(B62:O62)</f>
        <v>0</v>
      </c>
      <c r="Q62" s="9"/>
      <c r="R62" s="1"/>
      <c r="S62" s="75">
        <f t="shared" ref="S62:S64" si="19">P62-R62</f>
        <v>0</v>
      </c>
    </row>
    <row r="63" spans="1:19" x14ac:dyDescent="0.3">
      <c r="A63" s="65" t="str">
        <f>A8</f>
        <v>Name3</v>
      </c>
      <c r="B63" s="182"/>
      <c r="C63" s="1"/>
      <c r="D63" s="183"/>
      <c r="E63" s="1"/>
      <c r="F63" s="2"/>
      <c r="G63" s="184"/>
      <c r="H63" s="183"/>
      <c r="I63" s="183"/>
      <c r="J63" s="183"/>
      <c r="K63" s="183"/>
      <c r="L63" s="1"/>
      <c r="M63" s="9"/>
      <c r="N63" s="1"/>
      <c r="O63" s="2"/>
      <c r="P63" s="53">
        <f>SUM(B63:O63)</f>
        <v>0</v>
      </c>
      <c r="Q63" s="9"/>
      <c r="R63" s="1"/>
      <c r="S63" s="75">
        <f t="shared" si="19"/>
        <v>0</v>
      </c>
    </row>
    <row r="64" spans="1:19" ht="15" thickBot="1" x14ac:dyDescent="0.35">
      <c r="A64" s="77" t="str">
        <f>A9</f>
        <v>Name 4</v>
      </c>
      <c r="B64" s="182"/>
      <c r="C64" s="1"/>
      <c r="D64" s="183"/>
      <c r="E64" s="1"/>
      <c r="F64" s="2"/>
      <c r="G64" s="184"/>
      <c r="H64" s="183"/>
      <c r="I64" s="183"/>
      <c r="J64" s="183"/>
      <c r="K64" s="183"/>
      <c r="L64" s="1"/>
      <c r="M64" s="9"/>
      <c r="N64" s="1"/>
      <c r="O64" s="2"/>
      <c r="P64" s="55">
        <f>SUM(B64:O64)</f>
        <v>0</v>
      </c>
      <c r="Q64" s="9"/>
      <c r="R64" s="1"/>
      <c r="S64" s="75">
        <f t="shared" si="19"/>
        <v>0</v>
      </c>
    </row>
  </sheetData>
  <sheetProtection sheet="1" objects="1" scenarios="1" selectLockedCells="1" selectUnlockedCells="1"/>
  <mergeCells count="23">
    <mergeCell ref="B19:D19"/>
    <mergeCell ref="E19:G19"/>
    <mergeCell ref="M19:O19"/>
    <mergeCell ref="P19:R19"/>
    <mergeCell ref="K5:L5"/>
    <mergeCell ref="B12:D12"/>
    <mergeCell ref="E12:G12"/>
    <mergeCell ref="M12:O12"/>
    <mergeCell ref="P12:R12"/>
    <mergeCell ref="T27:V27"/>
    <mergeCell ref="W27:Y27"/>
    <mergeCell ref="B36:D36"/>
    <mergeCell ref="E36:G36"/>
    <mergeCell ref="H36:J36"/>
    <mergeCell ref="K36:M36"/>
    <mergeCell ref="N36:P36"/>
    <mergeCell ref="Q36:S36"/>
    <mergeCell ref="B27:D27"/>
    <mergeCell ref="E27:G27"/>
    <mergeCell ref="H27:J27"/>
    <mergeCell ref="K27:M27"/>
    <mergeCell ref="N27:P27"/>
    <mergeCell ref="Q27:S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045CE7E66D1E499031A0A39767D189" ma:contentTypeVersion="18" ma:contentTypeDescription="Create a new document." ma:contentTypeScope="" ma:versionID="88b8dbb135def45e48969f454254afd7">
  <xsd:schema xmlns:xsd="http://www.w3.org/2001/XMLSchema" xmlns:xs="http://www.w3.org/2001/XMLSchema" xmlns:p="http://schemas.microsoft.com/office/2006/metadata/properties" xmlns:ns2="06a5b49b-c410-4af2-b424-b85571a5e6ae" xmlns:ns3="8d2211db-bbde-4f86-bbbd-6b61cb37976c" targetNamespace="http://schemas.microsoft.com/office/2006/metadata/properties" ma:root="true" ma:fieldsID="6ed438a34a8168edb8a9b7885449bd66" ns2:_="" ns3:_="">
    <xsd:import namespace="06a5b49b-c410-4af2-b424-b85571a5e6ae"/>
    <xsd:import namespace="8d2211db-bbde-4f86-bbbd-6b61cb3797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5b49b-c410-4af2-b424-b85571a5e6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9b0d47d-2b8a-4a8b-b53a-cae26ab818ae}" ma:internalName="TaxCatchAll" ma:showField="CatchAllData" ma:web="06a5b49b-c410-4af2-b424-b85571a5e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211db-bbde-4f86-bbbd-6b61cb379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71cbdc4-3f97-4830-8f06-5e368a56b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5b49b-c410-4af2-b424-b85571a5e6ae" xsi:nil="true"/>
    <lcf76f155ced4ddcb4097134ff3c332f xmlns="8d2211db-bbde-4f86-bbbd-6b61cb3797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C9392-7171-4186-A029-D0A11A45BAE8}"/>
</file>

<file path=customXml/itemProps2.xml><?xml version="1.0" encoding="utf-8"?>
<ds:datastoreItem xmlns:ds="http://schemas.openxmlformats.org/officeDocument/2006/customXml" ds:itemID="{9522EE3E-9388-44A0-ADE8-2B6A8821CCCA}"/>
</file>

<file path=customXml/itemProps3.xml><?xml version="1.0" encoding="utf-8"?>
<ds:datastoreItem xmlns:ds="http://schemas.openxmlformats.org/officeDocument/2006/customXml" ds:itemID="{9C1CC7D9-E587-49C4-91A4-F19D7AEE2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Maitland BLK</vt:lpstr>
      <vt:lpstr>Tamworth </vt:lpstr>
      <vt:lpstr>Hunter Valley</vt:lpstr>
      <vt:lpstr>Tam Light Horse</vt:lpstr>
      <vt:lpstr>NE Victoria</vt:lpstr>
      <vt:lpstr>Maitland Nums</vt:lpstr>
      <vt:lpstr>Wyld Track</vt:lpstr>
      <vt:lpstr>Mid Coast</vt:lpstr>
      <vt:lpstr>Gunnedah</vt:lpstr>
      <vt:lpstr>Albury</vt:lpstr>
      <vt:lpstr>11 Light Horse</vt:lpstr>
      <vt:lpstr>Team Summary</vt:lpstr>
      <vt:lpstr>Individual</vt:lpstr>
      <vt:lpstr>Team Lances</vt:lpstr>
      <vt:lpstr>Team Swords </vt:lpstr>
      <vt:lpstr>Pair Lances</vt:lpstr>
      <vt:lpstr>Pair Swords</vt:lpstr>
      <vt:lpstr>Rings &amp; Pegs</vt:lpstr>
      <vt:lpstr>Lemons &amp; Pegs</vt:lpstr>
      <vt:lpstr>Skill at Arms</vt:lpstr>
      <vt:lpstr>Junior Presentation</vt:lpstr>
      <vt:lpstr>Muscle Creek JNR </vt:lpstr>
      <vt:lpstr>Maitland JNR</vt:lpstr>
      <vt:lpstr>Albury JNR</vt:lpstr>
      <vt:lpstr>Bronte</vt:lpstr>
      <vt:lpstr>Lexi</vt:lpstr>
      <vt:lpstr>Maddie</vt:lpstr>
      <vt:lpstr>Logan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Carndhu</dc:creator>
  <cp:lastModifiedBy>Carndhu</cp:lastModifiedBy>
  <cp:lastPrinted>2022-05-17T01:08:34Z</cp:lastPrinted>
  <dcterms:created xsi:type="dcterms:W3CDTF">2022-04-20T11:15:24Z</dcterms:created>
  <dcterms:modified xsi:type="dcterms:W3CDTF">2022-05-17T01:32:02Z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0x010100C9045CE7E66D1E499031A0A39767D189</vt:lpwstr>
  </property>
</Properties>
</file>